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20" windowWidth="15075" windowHeight="8730"/>
  </bookViews>
  <sheets>
    <sheet name="2.13" sheetId="1" r:id="rId1"/>
    <sheet name="2.14" sheetId="2" r:id="rId2"/>
  </sheets>
  <definedNames>
    <definedName name="GVKey">"companies=007435-01"</definedName>
    <definedName name="ListOffset" hidden="1">1</definedName>
    <definedName name="_xlnm.Print_Area" localSheetId="0">'2.13'!$A$5:$I$69</definedName>
    <definedName name="_xlnm.Print_Area" localSheetId="1">'2.14'!$A$1:$I$90</definedName>
    <definedName name="RecalcRequired" localSheetId="0" hidden="1">""</definedName>
    <definedName name="RecalcRequired" localSheetId="1" hidden="1">""</definedName>
    <definedName name="ReportGroup" localSheetId="0" hidden="1">"0"</definedName>
    <definedName name="ReportGroup" localSheetId="1" hidden="1">"0"</definedName>
    <definedName name="RIChartType" localSheetId="0" hidden="1">""</definedName>
    <definedName name="RIChartType" localSheetId="1" hidden="1">""</definedName>
    <definedName name="RIReportType" localSheetId="0" hidden="1">"0"</definedName>
    <definedName name="RIReportType" localSheetId="1" hidden="1">"0"</definedName>
    <definedName name="Set">" "</definedName>
    <definedName name="SheetTicker" localSheetId="0" hidden="1">"IBM"</definedName>
    <definedName name="SheetTicker" localSheetId="1" hidden="1">"IBM"</definedName>
    <definedName name="SPErrors">"NoErrors"</definedName>
    <definedName name="SPRI_ShowListBox" localSheetId="0" hidden="1">"-1"</definedName>
    <definedName name="SPRI_ShowListBox" localSheetId="1" hidden="1">"-1"</definedName>
    <definedName name="SPTemplateType">"SingleTicker"</definedName>
    <definedName name="SPWS_WBID">"69975D64-48F2-11D4-9F02-9150DCAB963E"</definedName>
    <definedName name="SPWS_WSID" localSheetId="0" hidden="1">"69975D66-48F2-11D4-9F02-9150DCAB963E"</definedName>
    <definedName name="SPWS_WSID" localSheetId="1" hidden="1">"69975D66-48F2-11D4-9F02-9150DCAB963E"</definedName>
    <definedName name="Ticker" localSheetId="1">"BA"</definedName>
    <definedName name="Ticker">"MW"</definedName>
  </definedNames>
  <calcPr calcId="145621"/>
</workbook>
</file>

<file path=xl/calcChain.xml><?xml version="1.0" encoding="utf-8"?>
<calcChain xmlns="http://schemas.openxmlformats.org/spreadsheetml/2006/main">
  <c r="F75" i="2" l="1"/>
  <c r="F78" i="2" s="1"/>
  <c r="F84" i="2" s="1"/>
  <c r="F88" i="2" s="1"/>
  <c r="F91" i="2" s="1"/>
  <c r="H72" i="2"/>
  <c r="H75" i="2" s="1"/>
  <c r="H78" i="2" s="1"/>
  <c r="H84" i="2" s="1"/>
  <c r="H88" i="2" s="1"/>
  <c r="H91" i="2" s="1"/>
  <c r="G72" i="2"/>
  <c r="G75" i="2" s="1"/>
  <c r="G78" i="2" s="1"/>
  <c r="G84" i="2" s="1"/>
  <c r="G88" i="2" s="1"/>
  <c r="G91" i="2" s="1"/>
  <c r="F72" i="2"/>
  <c r="E72" i="2"/>
  <c r="E75" i="2" s="1"/>
  <c r="E78" i="2" s="1"/>
  <c r="E84" i="2" s="1"/>
  <c r="E88" i="2" s="1"/>
  <c r="E91" i="2" s="1"/>
  <c r="D72" i="2"/>
  <c r="D75" i="2" s="1"/>
  <c r="D78" i="2" s="1"/>
  <c r="D84" i="2" s="1"/>
  <c r="D88" i="2" s="1"/>
  <c r="D91" i="2" s="1"/>
  <c r="H59" i="2"/>
  <c r="G59" i="2"/>
  <c r="F59" i="2"/>
  <c r="E59" i="2"/>
  <c r="D59" i="2"/>
  <c r="F51" i="2"/>
  <c r="F61" i="2" s="1"/>
  <c r="H44" i="2"/>
  <c r="H51" i="2" s="1"/>
  <c r="H61" i="2" s="1"/>
  <c r="G44" i="2"/>
  <c r="G51" i="2" s="1"/>
  <c r="G61" i="2" s="1"/>
  <c r="F44" i="2"/>
  <c r="E44" i="2"/>
  <c r="E51" i="2" s="1"/>
  <c r="E61" i="2" s="1"/>
  <c r="D44" i="2"/>
  <c r="D51" i="2" s="1"/>
  <c r="D61" i="2" s="1"/>
  <c r="H35" i="2"/>
  <c r="D35" i="2"/>
  <c r="H28" i="2"/>
  <c r="G28" i="2"/>
  <c r="F28" i="2"/>
  <c r="E28" i="2"/>
  <c r="E35" i="2" s="1"/>
  <c r="D28" i="2"/>
  <c r="H23" i="2"/>
  <c r="G23" i="2"/>
  <c r="G35" i="2" s="1"/>
  <c r="F23" i="2"/>
  <c r="F35" i="2" s="1"/>
  <c r="E23" i="2"/>
  <c r="D23" i="2"/>
  <c r="G68" i="1"/>
  <c r="G71" i="1" s="1"/>
  <c r="G77" i="1" s="1"/>
  <c r="G81" i="1" s="1"/>
  <c r="G85" i="1" s="1"/>
  <c r="H65" i="1"/>
  <c r="H68" i="1" s="1"/>
  <c r="H71" i="1" s="1"/>
  <c r="H77" i="1" s="1"/>
  <c r="H81" i="1" s="1"/>
  <c r="H85" i="1" s="1"/>
  <c r="G65" i="1"/>
  <c r="F65" i="1"/>
  <c r="F68" i="1" s="1"/>
  <c r="F71" i="1" s="1"/>
  <c r="F77" i="1" s="1"/>
  <c r="F81" i="1" s="1"/>
  <c r="F85" i="1" s="1"/>
  <c r="E65" i="1"/>
  <c r="E68" i="1" s="1"/>
  <c r="E71" i="1" s="1"/>
  <c r="E77" i="1" s="1"/>
  <c r="E81" i="1" s="1"/>
  <c r="E85" i="1" s="1"/>
  <c r="D65" i="1"/>
  <c r="D68" i="1" s="1"/>
  <c r="D71" i="1" s="1"/>
  <c r="D77" i="1" s="1"/>
  <c r="D81" i="1" s="1"/>
  <c r="D85" i="1" s="1"/>
  <c r="H50" i="1"/>
  <c r="G50" i="1"/>
  <c r="F50" i="1"/>
  <c r="E50" i="1"/>
  <c r="D50" i="1"/>
  <c r="G42" i="1"/>
  <c r="G52" i="1" s="1"/>
  <c r="H36" i="1"/>
  <c r="H42" i="1" s="1"/>
  <c r="H52" i="1" s="1"/>
  <c r="G36" i="1"/>
  <c r="F36" i="1"/>
  <c r="F42" i="1" s="1"/>
  <c r="F52" i="1" s="1"/>
  <c r="E36" i="1"/>
  <c r="E42" i="1" s="1"/>
  <c r="E52" i="1" s="1"/>
  <c r="D36" i="1"/>
  <c r="D42" i="1" s="1"/>
  <c r="D52" i="1" s="1"/>
  <c r="E27" i="1"/>
  <c r="H23" i="1"/>
  <c r="G23" i="1"/>
  <c r="F23" i="1"/>
  <c r="E23" i="1"/>
  <c r="H18" i="1"/>
  <c r="H27" i="1" s="1"/>
  <c r="G18" i="1"/>
  <c r="G27" i="1" s="1"/>
  <c r="F18" i="1"/>
  <c r="F27" i="1" s="1"/>
  <c r="E18" i="1"/>
  <c r="D18" i="1"/>
  <c r="D27" i="1" s="1"/>
</calcChain>
</file>

<file path=xl/sharedStrings.xml><?xml version="1.0" encoding="utf-8"?>
<sst xmlns="http://schemas.openxmlformats.org/spreadsheetml/2006/main" count="281" uniqueCount="92">
  <si>
    <t>Chapter 2 Problem 13</t>
  </si>
  <si>
    <t>a. Use the spreadsheet to calculate as many of the company’s Profitability, Turnover-Control, and Leverage and</t>
  </si>
  <si>
    <t xml:space="preserve">           Liquidity ratios as you can for these years (see Table 2.5 in text for a list of possible ratios).</t>
  </si>
  <si>
    <t>b. What do these ratios suggest about the company’s performance over this period?</t>
  </si>
  <si>
    <t>ANNUAL BALANCE SHEET</t>
  </si>
  <si>
    <t>($ MILLIONS)</t>
  </si>
  <si>
    <t>MENS WEARHOUSE INC</t>
  </si>
  <si>
    <t>Jan10</t>
  </si>
  <si>
    <t>Jan09</t>
  </si>
  <si>
    <t>Jan08</t>
  </si>
  <si>
    <t>Jan07</t>
  </si>
  <si>
    <t>Jan06</t>
  </si>
  <si>
    <t>ASSETS</t>
  </si>
  <si>
    <t>Cash &amp; Short-Term Investments</t>
  </si>
  <si>
    <t>Net Receivables</t>
  </si>
  <si>
    <t>Inventories</t>
  </si>
  <si>
    <t>Prepaid Expenses</t>
  </si>
  <si>
    <t>Other Current Assets</t>
  </si>
  <si>
    <t>------------------</t>
  </si>
  <si>
    <t>--------------</t>
  </si>
  <si>
    <t>Total Current Assets</t>
  </si>
  <si>
    <t>Gross Plant, Property &amp; Equipment</t>
  </si>
  <si>
    <t>Accumulated Depreciation</t>
  </si>
  <si>
    <t>Net Plant, Property &amp; Equipment</t>
  </si>
  <si>
    <t>Intangibles</t>
  </si>
  <si>
    <t>Other Assets</t>
  </si>
  <si>
    <t>TOTAL ASSETS</t>
  </si>
  <si>
    <t>LIABILITIES</t>
  </si>
  <si>
    <t>Long Term Debt Due In One Year</t>
  </si>
  <si>
    <t>Accounts Payable</t>
  </si>
  <si>
    <t>Taxes Payable</t>
  </si>
  <si>
    <t>Accrued Expenses</t>
  </si>
  <si>
    <t>Other Current Liabilities</t>
  </si>
  <si>
    <t>Total Current Liabilities</t>
  </si>
  <si>
    <t>Long Term Debt</t>
  </si>
  <si>
    <t>Deferred Taxes</t>
  </si>
  <si>
    <t>Other Liabilities</t>
  </si>
  <si>
    <t>TOTAL LIABILITIES</t>
  </si>
  <si>
    <t>EQUITY</t>
  </si>
  <si>
    <t>Common Stock</t>
  </si>
  <si>
    <t>Capital Surplus</t>
  </si>
  <si>
    <t>Retained Earnings</t>
  </si>
  <si>
    <t>Less: Treasury Stock</t>
  </si>
  <si>
    <t>TOTAL EQUITY</t>
  </si>
  <si>
    <t>TOTAL LIABILITIES &amp; EQUITY</t>
  </si>
  <si>
    <t>Common Shares Outstanding</t>
  </si>
  <si>
    <t>ANNUAL INCOME STATEMENT</t>
  </si>
  <si>
    <t>(MILLIONS, EXCEPT PER SHARE)</t>
  </si>
  <si>
    <t>Sales</t>
  </si>
  <si>
    <t>Cost of Goods Sold</t>
  </si>
  <si>
    <t>-------------------</t>
  </si>
  <si>
    <t>---------------</t>
  </si>
  <si>
    <t>Gross Profit</t>
  </si>
  <si>
    <t>Selling, General, &amp; Administrative Exp.</t>
  </si>
  <si>
    <t>Operating Income Before Deprec.</t>
  </si>
  <si>
    <t>Depreciation,Depletion,&amp;Amortization</t>
  </si>
  <si>
    <t>Operating Profit</t>
  </si>
  <si>
    <t>Interest Expense</t>
  </si>
  <si>
    <t>Non-Operating Income/Expense</t>
  </si>
  <si>
    <t>Special Items</t>
  </si>
  <si>
    <t>Pretax Income</t>
  </si>
  <si>
    <t>Total Income Taxes</t>
  </si>
  <si>
    <t>Income Before Extraordinary</t>
  </si>
  <si>
    <t>Items &amp; Discontinued Operations</t>
  </si>
  <si>
    <t>Savings Due to Common Stock Equiv.</t>
  </si>
  <si>
    <t>Adjusted Net Income</t>
  </si>
  <si>
    <t>EPS Basic from Operations</t>
  </si>
  <si>
    <t>EPS Diluted from Operations</t>
  </si>
  <si>
    <t>Dividends Per Share</t>
  </si>
  <si>
    <t>Com Shares for Basic EPS</t>
  </si>
  <si>
    <t>Com Shares for Diluted EPS</t>
  </si>
  <si>
    <t>Chapter 2 Problem 14</t>
  </si>
  <si>
    <t>a. For the years 2005 – 2009, calculate Boeing’s</t>
  </si>
  <si>
    <r>
      <t xml:space="preserve">            </t>
    </r>
    <r>
      <rPr>
        <sz val="12"/>
        <rFont val="Times New Roman"/>
        <family val="1"/>
      </rPr>
      <t>i.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Total liabilities-to-equity ratio</t>
    </r>
  </si>
  <si>
    <r>
      <t>            </t>
    </r>
    <r>
      <rPr>
        <sz val="12"/>
        <rFont val="Times New Roman"/>
        <family val="1"/>
      </rPr>
      <t>ii.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Times interest earned ratio</t>
    </r>
  </si>
  <si>
    <r>
      <t xml:space="preserve">           </t>
    </r>
    <r>
      <rPr>
        <sz val="12"/>
        <rFont val="Times New Roman"/>
        <family val="1"/>
      </rPr>
      <t>iii.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Times burden covered ratio</t>
    </r>
  </si>
  <si>
    <t xml:space="preserve">  b. What percentage decline in earnings before interest and taxes could Boeing have sustained in these years before failing to cover</t>
  </si>
  <si>
    <r>
      <t xml:space="preserve">             </t>
    </r>
    <r>
      <rPr>
        <sz val="12"/>
        <rFont val="Times New Roman"/>
        <family val="1"/>
      </rPr>
      <t>i.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Interest and principal repayment requirements,</t>
    </r>
  </si>
  <si>
    <r>
      <t>           </t>
    </r>
    <r>
      <rPr>
        <sz val="12"/>
        <rFont val="Times New Roman"/>
        <family val="1"/>
      </rPr>
      <t>ii.</t>
    </r>
    <r>
      <rPr>
        <sz val="7"/>
        <rFont val="Times New Roman"/>
        <family val="1"/>
      </rPr>
      <t xml:space="preserve">      </t>
    </r>
    <r>
      <rPr>
        <sz val="12"/>
        <rFont val="Times New Roman"/>
        <family val="1"/>
      </rPr>
      <t>Interest, principal and common dividend payments?</t>
    </r>
  </si>
  <si>
    <t xml:space="preserve">  c. What do these calculations suggest about Boeing’s financial leverage during this period?</t>
  </si>
  <si>
    <t>BOEING CO</t>
  </si>
  <si>
    <t>Dec09</t>
  </si>
  <si>
    <t>Dec08</t>
  </si>
  <si>
    <t>Dec07</t>
  </si>
  <si>
    <t>Dec06</t>
  </si>
  <si>
    <t>Dec05</t>
  </si>
  <si>
    <t xml:space="preserve">   Investments at Equity</t>
  </si>
  <si>
    <t xml:space="preserve">   Other Investments</t>
  </si>
  <si>
    <t xml:space="preserve">   Intangibles</t>
  </si>
  <si>
    <t xml:space="preserve">   Deferred Charges</t>
  </si>
  <si>
    <t>Minority Interest</t>
  </si>
  <si>
    <t>Discontinued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</si>
</sst>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_);\(#,##0.000\)"/>
    <numFmt numFmtId="165" formatCode="0_);\(0\)"/>
    <numFmt numFmtId="166" formatCode="#,##0.000_);[Red]\(#,##0.000\)"/>
    <numFmt numFmtId="167" formatCode="0.0%"/>
    <numFmt numFmtId="168" formatCode="#,##0.0_);[Red]\(#,##0.0\)"/>
    <numFmt numFmtId="169" formatCode="_(* #,##0.0_);_(* \(#,##0.0\);_(* &quot;-&quot;??_);_(@_)"/>
    <numFmt numFmtId="170" formatCode="_(* #,##0_);_(* \(#,##0\);_(* &quot;-&quot;??_);_(@_)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0"/>
      <color indexed="48"/>
      <name val="Times New Roman"/>
      <family val="1"/>
    </font>
    <font>
      <b/>
      <u/>
      <sz val="10"/>
      <name val="Arial"/>
      <family val="2"/>
    </font>
    <font>
      <b/>
      <u/>
      <sz val="10"/>
      <name val="Times New Roman"/>
      <family val="1"/>
    </font>
    <font>
      <sz val="7"/>
      <name val="Times New Roman"/>
      <family val="1"/>
    </font>
    <font>
      <sz val="14"/>
      <name val="Times New Roman"/>
      <family val="1"/>
    </font>
    <font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164" fontId="3" fillId="0" borderId="0" xfId="0" applyNumberFormat="1" applyFont="1" applyFill="1"/>
    <xf numFmtId="164" fontId="4" fillId="0" borderId="0" xfId="0" applyNumberFormat="1" applyFont="1"/>
    <xf numFmtId="0" fontId="5" fillId="0" borderId="0" xfId="0" applyFont="1" applyAlignment="1">
      <alignment horizontal="left" indent="1"/>
    </xf>
    <xf numFmtId="164" fontId="4" fillId="0" borderId="0" xfId="0" applyNumberFormat="1" applyFont="1" applyFill="1"/>
    <xf numFmtId="164" fontId="6" fillId="0" borderId="0" xfId="0" applyNumberFormat="1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164" fontId="6" fillId="0" borderId="0" xfId="0" applyNumberFormat="1" applyFont="1"/>
    <xf numFmtId="164" fontId="4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4" fontId="4" fillId="0" borderId="0" xfId="0" applyNumberFormat="1" applyFont="1" applyBorder="1" applyAlignment="1">
      <alignment horizontal="center"/>
    </xf>
    <xf numFmtId="164" fontId="4" fillId="0" borderId="0" xfId="0" applyNumberFormat="1" applyFont="1" applyBorder="1"/>
    <xf numFmtId="166" fontId="4" fillId="0" borderId="0" xfId="0" applyNumberFormat="1" applyFont="1" applyBorder="1" applyAlignment="1">
      <alignment horizontal="right"/>
    </xf>
    <xf numFmtId="166" fontId="4" fillId="0" borderId="0" xfId="0" quotePrefix="1" applyNumberFormat="1" applyFont="1" applyBorder="1" applyAlignment="1">
      <alignment horizontal="right"/>
    </xf>
    <xf numFmtId="164" fontId="8" fillId="0" borderId="0" xfId="0" applyNumberFormat="1" applyFont="1"/>
    <xf numFmtId="164" fontId="6" fillId="0" borderId="0" xfId="0" applyNumberFormat="1" applyFont="1" applyAlignment="1">
      <alignment horizontal="center"/>
    </xf>
    <xf numFmtId="0" fontId="0" fillId="0" borderId="0" xfId="0" applyBorder="1"/>
    <xf numFmtId="1" fontId="9" fillId="0" borderId="0" xfId="1" applyNumberFormat="1" applyFont="1" applyBorder="1" applyAlignment="1">
      <alignment horizontal="center"/>
    </xf>
    <xf numFmtId="1" fontId="10" fillId="0" borderId="0" xfId="1" applyNumberFormat="1" applyFont="1" applyBorder="1"/>
    <xf numFmtId="164" fontId="6" fillId="0" borderId="0" xfId="0" applyNumberFormat="1" applyFont="1" applyBorder="1"/>
    <xf numFmtId="40" fontId="4" fillId="0" borderId="0" xfId="0" applyNumberFormat="1" applyFont="1" applyBorder="1" applyAlignment="1">
      <alignment horizontal="right"/>
    </xf>
    <xf numFmtId="167" fontId="4" fillId="0" borderId="0" xfId="2" applyNumberFormat="1" applyFont="1" applyBorder="1" applyAlignment="1">
      <alignment horizontal="right"/>
    </xf>
    <xf numFmtId="168" fontId="4" fillId="0" borderId="0" xfId="0" applyNumberFormat="1" applyFont="1" applyBorder="1" applyAlignment="1">
      <alignment horizontal="right"/>
    </xf>
    <xf numFmtId="0" fontId="6" fillId="0" borderId="0" xfId="1" applyNumberFormat="1" applyFont="1" applyBorder="1" applyAlignment="1">
      <alignment horizontal="center"/>
    </xf>
    <xf numFmtId="38" fontId="4" fillId="0" borderId="0" xfId="0" applyNumberFormat="1" applyFont="1" applyBorder="1"/>
    <xf numFmtId="169" fontId="4" fillId="0" borderId="0" xfId="1" applyNumberFormat="1" applyFont="1" applyBorder="1" applyAlignment="1">
      <alignment horizontal="right"/>
    </xf>
    <xf numFmtId="164" fontId="6" fillId="0" borderId="0" xfId="0" applyNumberFormat="1" applyFont="1" applyFill="1" applyBorder="1"/>
    <xf numFmtId="0" fontId="3" fillId="0" borderId="0" xfId="0" applyFont="1" applyBorder="1"/>
    <xf numFmtId="0" fontId="5" fillId="0" borderId="0" xfId="0" applyFont="1" applyBorder="1"/>
    <xf numFmtId="0" fontId="11" fillId="0" borderId="0" xfId="0" applyFont="1" applyAlignment="1">
      <alignment horizontal="left" indent="10"/>
    </xf>
    <xf numFmtId="0" fontId="5" fillId="0" borderId="0" xfId="0" applyFont="1" applyAlignment="1"/>
    <xf numFmtId="0" fontId="5" fillId="0" borderId="0" xfId="0" applyFont="1"/>
    <xf numFmtId="164" fontId="12" fillId="0" borderId="0" xfId="0" applyNumberFormat="1" applyFont="1" applyFill="1"/>
    <xf numFmtId="164" fontId="4" fillId="0" borderId="0" xfId="0" applyNumberFormat="1" applyFont="1" applyAlignment="1">
      <alignment horizontal="left"/>
    </xf>
    <xf numFmtId="164" fontId="10" fillId="0" borderId="0" xfId="0" applyNumberFormat="1" applyFont="1" applyBorder="1" applyAlignment="1">
      <alignment horizontal="center"/>
    </xf>
    <xf numFmtId="170" fontId="4" fillId="0" borderId="0" xfId="3" applyNumberFormat="1" applyFont="1" applyBorder="1" applyAlignment="1">
      <alignment horizontal="right"/>
    </xf>
    <xf numFmtId="170" fontId="4" fillId="0" borderId="0" xfId="3" quotePrefix="1" applyNumberFormat="1" applyFont="1" applyBorder="1" applyAlignment="1">
      <alignment horizontal="right"/>
    </xf>
    <xf numFmtId="9" fontId="4" fillId="0" borderId="0" xfId="4" applyFont="1"/>
    <xf numFmtId="164" fontId="6" fillId="0" borderId="0" xfId="0" applyNumberFormat="1" applyFont="1" applyAlignment="1">
      <alignment horizontal="left"/>
    </xf>
    <xf numFmtId="0" fontId="13" fillId="0" borderId="0" xfId="0" applyFont="1"/>
    <xf numFmtId="169" fontId="2" fillId="0" borderId="0" xfId="3" applyNumberFormat="1" applyFont="1"/>
    <xf numFmtId="0" fontId="2" fillId="0" borderId="0" xfId="0" applyFont="1"/>
    <xf numFmtId="169" fontId="2" fillId="0" borderId="0" xfId="3" applyNumberFormat="1" applyFont="1" applyAlignment="1">
      <alignment horizontal="right"/>
    </xf>
    <xf numFmtId="0" fontId="14" fillId="0" borderId="0" xfId="0" applyFont="1" applyAlignment="1">
      <alignment horizontal="left"/>
    </xf>
    <xf numFmtId="167" fontId="4" fillId="0" borderId="0" xfId="4" applyNumberFormat="1" applyFont="1" applyBorder="1" applyAlignment="1">
      <alignment horizontal="center"/>
    </xf>
    <xf numFmtId="9" fontId="2" fillId="0" borderId="0" xfId="4" applyFont="1"/>
    <xf numFmtId="167" fontId="2" fillId="0" borderId="0" xfId="4" applyNumberFormat="1" applyFont="1"/>
    <xf numFmtId="0" fontId="14" fillId="0" borderId="0" xfId="0" applyFont="1" applyAlignment="1">
      <alignment horizontal="right"/>
    </xf>
    <xf numFmtId="169" fontId="2" fillId="0" borderId="0" xfId="3" applyNumberFormat="1" applyFont="1" applyAlignment="1">
      <alignment horizontal="center"/>
    </xf>
    <xf numFmtId="0" fontId="14" fillId="0" borderId="0" xfId="0" applyFont="1"/>
    <xf numFmtId="43" fontId="2" fillId="0" borderId="0" xfId="0" applyNumberFormat="1" applyFont="1"/>
    <xf numFmtId="43" fontId="2" fillId="0" borderId="0" xfId="0" applyNumberFormat="1" applyFont="1" applyAlignment="1">
      <alignment horizontal="center"/>
    </xf>
  </cellXfs>
  <cellStyles count="11">
    <cellStyle name="Comma" xfId="1" builtinId="3"/>
    <cellStyle name="Comma 2" xfId="3"/>
    <cellStyle name="Comma 3" xfId="5"/>
    <cellStyle name="Currency 2" xfId="6"/>
    <cellStyle name="Currency 3" xfId="7"/>
    <cellStyle name="Normal" xfId="0" builtinId="0"/>
    <cellStyle name="Normal 2" xfId="8"/>
    <cellStyle name="Normal 3" xfId="9"/>
    <cellStyle name="Percent" xfId="2" builtinId="5"/>
    <cellStyle name="Percent 2" xfId="4"/>
    <cellStyle name="Percent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showGridLines="0" tabSelected="1" workbookViewId="0">
      <selection sqref="A1:XFD1"/>
    </sheetView>
  </sheetViews>
  <sheetFormatPr defaultColWidth="9.28515625" defaultRowHeight="11.65" customHeight="1" x14ac:dyDescent="0.2"/>
  <cols>
    <col min="1" max="1" width="8.7109375" style="4" customWidth="1"/>
    <col min="2" max="3" width="16.7109375" style="2" customWidth="1"/>
    <col min="4" max="6" width="11.7109375" style="2" customWidth="1"/>
    <col min="7" max="7" width="12.7109375" style="2" customWidth="1"/>
    <col min="8" max="9" width="11.7109375" style="2" customWidth="1"/>
    <col min="10" max="16384" width="9.28515625" style="2"/>
  </cols>
  <sheetData>
    <row r="1" spans="1:9" ht="18.75" x14ac:dyDescent="0.3">
      <c r="A1" s="1" t="s">
        <v>0</v>
      </c>
    </row>
    <row r="2" spans="1:9" ht="21.75" customHeight="1" x14ac:dyDescent="0.25">
      <c r="A2" s="3" t="s">
        <v>1</v>
      </c>
    </row>
    <row r="3" spans="1:9" ht="12.75" x14ac:dyDescent="0.2">
      <c r="A3" s="2" t="s">
        <v>2</v>
      </c>
    </row>
    <row r="4" spans="1:9" ht="23.25" customHeight="1" x14ac:dyDescent="0.25">
      <c r="A4" s="3" t="s">
        <v>3</v>
      </c>
    </row>
    <row r="5" spans="1:9" s="4" customFormat="1" ht="13.15" customHeight="1" x14ac:dyDescent="0.2"/>
    <row r="6" spans="1:9" ht="11.65" customHeight="1" x14ac:dyDescent="0.2">
      <c r="B6" s="5" t="s">
        <v>4</v>
      </c>
      <c r="C6" s="6"/>
      <c r="D6" s="6"/>
      <c r="E6" s="6"/>
      <c r="F6" s="5"/>
      <c r="G6" s="5"/>
      <c r="H6" s="5"/>
      <c r="I6" s="6"/>
    </row>
    <row r="7" spans="1:9" ht="11.65" customHeight="1" x14ac:dyDescent="0.2">
      <c r="B7" s="5" t="s">
        <v>5</v>
      </c>
      <c r="C7" s="6"/>
      <c r="D7" s="6"/>
      <c r="E7" s="6"/>
      <c r="F7" s="5"/>
      <c r="G7" s="5"/>
      <c r="H7" s="5"/>
      <c r="I7" s="6"/>
    </row>
    <row r="8" spans="1:9" ht="11.65" customHeight="1" x14ac:dyDescent="0.2">
      <c r="B8" s="7"/>
      <c r="E8" s="8"/>
      <c r="F8" s="8"/>
    </row>
    <row r="9" spans="1:9" ht="11.65" customHeight="1" x14ac:dyDescent="0.2">
      <c r="B9" s="7" t="s">
        <v>6</v>
      </c>
      <c r="E9" s="9"/>
      <c r="H9" s="10"/>
    </row>
    <row r="10" spans="1:9" ht="11.65" customHeight="1" x14ac:dyDescent="0.2">
      <c r="D10" s="11" t="s">
        <v>7</v>
      </c>
      <c r="E10" s="11" t="s">
        <v>8</v>
      </c>
      <c r="F10" s="11" t="s">
        <v>9</v>
      </c>
      <c r="G10" s="11" t="s">
        <v>10</v>
      </c>
      <c r="H10" s="11" t="s">
        <v>11</v>
      </c>
      <c r="I10" s="12"/>
    </row>
    <row r="11" spans="1:9" ht="11.65" customHeight="1" x14ac:dyDescent="0.2">
      <c r="B11" s="7" t="s">
        <v>12</v>
      </c>
      <c r="D11" s="12"/>
      <c r="E11" s="12"/>
      <c r="F11" s="12"/>
      <c r="G11" s="12"/>
      <c r="H11" s="12"/>
      <c r="I11" s="12"/>
    </row>
    <row r="12" spans="1:9" ht="11.65" customHeight="1" x14ac:dyDescent="0.2">
      <c r="B12" s="2" t="s">
        <v>13</v>
      </c>
      <c r="D12" s="13">
        <v>186.018</v>
      </c>
      <c r="E12" s="13">
        <v>104.533</v>
      </c>
      <c r="F12" s="13">
        <v>99.367000000000004</v>
      </c>
      <c r="G12" s="13">
        <v>179.69399999999999</v>
      </c>
      <c r="H12" s="13">
        <v>263.00099999999998</v>
      </c>
      <c r="I12" s="12"/>
    </row>
    <row r="13" spans="1:9" ht="11.65" customHeight="1" x14ac:dyDescent="0.2">
      <c r="B13" s="2" t="s">
        <v>14</v>
      </c>
      <c r="D13" s="13">
        <v>16.745000000000001</v>
      </c>
      <c r="E13" s="13">
        <v>40.661999999999999</v>
      </c>
      <c r="F13" s="13">
        <v>24.872</v>
      </c>
      <c r="G13" s="13">
        <v>17.018000000000001</v>
      </c>
      <c r="H13" s="13">
        <v>19.276</v>
      </c>
      <c r="I13" s="12"/>
    </row>
    <row r="14" spans="1:9" ht="11.65" customHeight="1" x14ac:dyDescent="0.2">
      <c r="B14" s="2" t="s">
        <v>15</v>
      </c>
      <c r="D14" s="13">
        <v>431.49200000000002</v>
      </c>
      <c r="E14" s="13">
        <v>440.09899999999999</v>
      </c>
      <c r="F14" s="13">
        <v>492.423</v>
      </c>
      <c r="G14" s="13">
        <v>448.58600000000001</v>
      </c>
      <c r="H14" s="13">
        <v>416.60300000000001</v>
      </c>
      <c r="I14" s="12"/>
    </row>
    <row r="15" spans="1:9" ht="11.65" customHeight="1" x14ac:dyDescent="0.2">
      <c r="B15" s="2" t="s">
        <v>16</v>
      </c>
      <c r="D15" s="13"/>
      <c r="E15" s="13">
        <v>26.603000000000002</v>
      </c>
      <c r="F15" s="13">
        <v>27.178999999999998</v>
      </c>
      <c r="G15" s="13">
        <v>0</v>
      </c>
      <c r="H15" s="13">
        <v>0</v>
      </c>
      <c r="I15" s="12"/>
    </row>
    <row r="16" spans="1:9" ht="11.65" customHeight="1" x14ac:dyDescent="0.2">
      <c r="B16" s="2" t="s">
        <v>17</v>
      </c>
      <c r="D16" s="13">
        <v>74.075000000000003</v>
      </c>
      <c r="E16" s="13">
        <v>19.718</v>
      </c>
      <c r="F16" s="13">
        <v>27.154</v>
      </c>
      <c r="G16" s="13">
        <v>35.530999999999999</v>
      </c>
      <c r="H16" s="13">
        <v>30.731999999999999</v>
      </c>
      <c r="I16" s="12"/>
    </row>
    <row r="17" spans="2:9" ht="11.65" customHeight="1" x14ac:dyDescent="0.2">
      <c r="D17" s="13" t="s">
        <v>18</v>
      </c>
      <c r="E17" s="13" t="s">
        <v>18</v>
      </c>
      <c r="F17" s="13" t="s">
        <v>18</v>
      </c>
      <c r="G17" s="13" t="s">
        <v>18</v>
      </c>
      <c r="H17" s="14" t="s">
        <v>19</v>
      </c>
      <c r="I17" s="12"/>
    </row>
    <row r="18" spans="2:9" ht="11.65" customHeight="1" x14ac:dyDescent="0.2">
      <c r="B18" s="2" t="s">
        <v>20</v>
      </c>
      <c r="D18" s="13">
        <f>SUM(D11:D16)</f>
        <v>708.33</v>
      </c>
      <c r="E18" s="13">
        <f>SUM(E11:E16)</f>
        <v>631.6149999999999</v>
      </c>
      <c r="F18" s="13">
        <f>SUM(F11:F16)</f>
        <v>670.995</v>
      </c>
      <c r="G18" s="13">
        <f>SUM(G11:G16)</f>
        <v>680.82899999999995</v>
      </c>
      <c r="H18" s="13">
        <f>SUM(H11:H16)</f>
        <v>729.61199999999997</v>
      </c>
      <c r="I18" s="12"/>
    </row>
    <row r="19" spans="2:9" ht="11.65" customHeight="1" x14ac:dyDescent="0.2">
      <c r="D19" s="13"/>
      <c r="E19" s="13"/>
      <c r="F19" s="13"/>
      <c r="G19" s="13"/>
      <c r="H19" s="13"/>
      <c r="I19" s="12"/>
    </row>
    <row r="20" spans="2:9" ht="11.65" customHeight="1" x14ac:dyDescent="0.2">
      <c r="B20" s="2" t="s">
        <v>21</v>
      </c>
      <c r="D20" s="13"/>
      <c r="E20" s="13">
        <v>885.98099999999999</v>
      </c>
      <c r="F20" s="13">
        <v>865.08399999999995</v>
      </c>
      <c r="G20" s="13">
        <v>669.34</v>
      </c>
      <c r="H20" s="13">
        <v>611.95699999999999</v>
      </c>
      <c r="I20" s="12"/>
    </row>
    <row r="21" spans="2:9" ht="11.65" customHeight="1" x14ac:dyDescent="0.2">
      <c r="B21" s="2" t="s">
        <v>22</v>
      </c>
      <c r="D21" s="13"/>
      <c r="E21" s="13">
        <v>498.50900000000001</v>
      </c>
      <c r="F21" s="13">
        <v>454.91699999999997</v>
      </c>
      <c r="G21" s="13">
        <v>379.7</v>
      </c>
      <c r="H21" s="13">
        <v>342.37099999999998</v>
      </c>
      <c r="I21" s="12"/>
    </row>
    <row r="22" spans="2:9" ht="11.65" customHeight="1" x14ac:dyDescent="0.2">
      <c r="D22" s="13" t="s">
        <v>18</v>
      </c>
      <c r="E22" s="13" t="s">
        <v>18</v>
      </c>
      <c r="F22" s="13" t="s">
        <v>18</v>
      </c>
      <c r="G22" s="13" t="s">
        <v>18</v>
      </c>
      <c r="H22" s="14" t="s">
        <v>19</v>
      </c>
      <c r="I22" s="12"/>
    </row>
    <row r="23" spans="2:9" ht="11.65" customHeight="1" x14ac:dyDescent="0.2">
      <c r="B23" s="2" t="s">
        <v>23</v>
      </c>
      <c r="D23" s="13">
        <v>344.74599999999998</v>
      </c>
      <c r="E23" s="13">
        <f>E20-E21</f>
        <v>387.47199999999998</v>
      </c>
      <c r="F23" s="13">
        <f>F20-F21</f>
        <v>410.16699999999997</v>
      </c>
      <c r="G23" s="13">
        <f>G20-G21</f>
        <v>289.64000000000004</v>
      </c>
      <c r="H23" s="13">
        <f>H20-H21</f>
        <v>269.58600000000001</v>
      </c>
      <c r="I23" s="12"/>
    </row>
    <row r="24" spans="2:9" ht="11.65" customHeight="1" x14ac:dyDescent="0.2">
      <c r="B24" s="2" t="s">
        <v>24</v>
      </c>
      <c r="D24" s="13">
        <v>59.414000000000001</v>
      </c>
      <c r="E24" s="13">
        <v>65.268000000000001</v>
      </c>
      <c r="F24" s="13">
        <v>75.608999999999995</v>
      </c>
      <c r="G24" s="13">
        <v>61.765000000000001</v>
      </c>
      <c r="H24" s="13">
        <v>63.073</v>
      </c>
      <c r="I24" s="12"/>
    </row>
    <row r="25" spans="2:9" ht="11.65" customHeight="1" x14ac:dyDescent="0.2">
      <c r="B25" s="2" t="s">
        <v>25</v>
      </c>
      <c r="D25" s="13">
        <v>119.616</v>
      </c>
      <c r="E25" s="13">
        <v>103.375</v>
      </c>
      <c r="F25" s="13">
        <v>99.695999999999998</v>
      </c>
      <c r="G25" s="13">
        <v>64.718000000000004</v>
      </c>
      <c r="H25" s="13">
        <v>61.003</v>
      </c>
      <c r="I25" s="12"/>
    </row>
    <row r="26" spans="2:9" ht="11.65" customHeight="1" x14ac:dyDescent="0.2">
      <c r="D26" s="13" t="s">
        <v>18</v>
      </c>
      <c r="E26" s="13" t="s">
        <v>18</v>
      </c>
      <c r="F26" s="13" t="s">
        <v>18</v>
      </c>
      <c r="G26" s="13" t="s">
        <v>18</v>
      </c>
      <c r="H26" s="14" t="s">
        <v>19</v>
      </c>
      <c r="I26" s="12"/>
    </row>
    <row r="27" spans="2:9" ht="11.65" customHeight="1" x14ac:dyDescent="0.2">
      <c r="B27" s="7" t="s">
        <v>26</v>
      </c>
      <c r="D27" s="13">
        <f>SUM(D23:D25)+D18</f>
        <v>1232.106</v>
      </c>
      <c r="E27" s="13">
        <f>SUM(E23:E25)+E18</f>
        <v>1187.73</v>
      </c>
      <c r="F27" s="13">
        <f>SUM(F23:F25)+F18</f>
        <v>1256.4670000000001</v>
      </c>
      <c r="G27" s="13">
        <f>SUM(G23:G25)+G18</f>
        <v>1096.952</v>
      </c>
      <c r="H27" s="13">
        <f>SUM(H23:H25)+H18</f>
        <v>1123.2739999999999</v>
      </c>
      <c r="I27" s="12"/>
    </row>
    <row r="28" spans="2:9" ht="11.65" customHeight="1" x14ac:dyDescent="0.2">
      <c r="I28" s="12"/>
    </row>
    <row r="29" spans="2:9" ht="11.65" customHeight="1" x14ac:dyDescent="0.2">
      <c r="B29" s="7" t="s">
        <v>27</v>
      </c>
      <c r="D29" s="13"/>
      <c r="E29" s="13"/>
      <c r="F29" s="13"/>
      <c r="G29" s="13"/>
      <c r="H29" s="13"/>
      <c r="I29" s="12"/>
    </row>
    <row r="30" spans="2:9" ht="11.65" customHeight="1" x14ac:dyDescent="0.2">
      <c r="B30" s="2" t="s">
        <v>28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2"/>
    </row>
    <row r="31" spans="2:9" ht="11.65" customHeight="1" x14ac:dyDescent="0.2">
      <c r="B31" s="2" t="s">
        <v>29</v>
      </c>
      <c r="D31" s="13">
        <v>83.052000000000007</v>
      </c>
      <c r="E31" s="13">
        <v>108.8</v>
      </c>
      <c r="F31" s="13">
        <v>146.71299999999999</v>
      </c>
      <c r="G31" s="13">
        <v>111.21299999999999</v>
      </c>
      <c r="H31" s="13">
        <v>125.06399999999999</v>
      </c>
      <c r="I31" s="12"/>
    </row>
    <row r="32" spans="2:9" ht="11.65" customHeight="1" x14ac:dyDescent="0.2">
      <c r="B32" s="2" t="s">
        <v>30</v>
      </c>
      <c r="D32" s="13">
        <v>23.936</v>
      </c>
      <c r="E32" s="13">
        <v>1.9E-2</v>
      </c>
      <c r="F32" s="13">
        <v>5.59</v>
      </c>
      <c r="G32" s="13">
        <v>19.675999999999998</v>
      </c>
      <c r="H32" s="13">
        <v>21.085999999999999</v>
      </c>
      <c r="I32" s="12"/>
    </row>
    <row r="33" spans="2:9" ht="11.65" customHeight="1" x14ac:dyDescent="0.2">
      <c r="B33" s="2" t="s">
        <v>31</v>
      </c>
      <c r="D33" s="13"/>
      <c r="E33" s="13">
        <v>66.542000000000002</v>
      </c>
      <c r="F33" s="13">
        <v>70.221999999999994</v>
      </c>
      <c r="G33" s="13">
        <v>75.457999999999998</v>
      </c>
      <c r="H33" s="13">
        <v>72.531000000000006</v>
      </c>
      <c r="I33" s="12"/>
    </row>
    <row r="34" spans="2:9" ht="11.65" customHeight="1" x14ac:dyDescent="0.2">
      <c r="B34" s="2" t="s">
        <v>32</v>
      </c>
      <c r="D34" s="13">
        <v>117.047</v>
      </c>
      <c r="E34" s="13">
        <v>44.862000000000002</v>
      </c>
      <c r="F34" s="13">
        <v>54.73</v>
      </c>
      <c r="G34" s="13">
        <v>19.791</v>
      </c>
      <c r="H34" s="13">
        <v>19.404</v>
      </c>
      <c r="I34" s="12"/>
    </row>
    <row r="35" spans="2:9" ht="11.65" customHeight="1" x14ac:dyDescent="0.2">
      <c r="D35" s="13" t="s">
        <v>18</v>
      </c>
      <c r="E35" s="13" t="s">
        <v>18</v>
      </c>
      <c r="F35" s="13" t="s">
        <v>18</v>
      </c>
      <c r="G35" s="13" t="s">
        <v>18</v>
      </c>
      <c r="H35" s="14" t="s">
        <v>19</v>
      </c>
      <c r="I35" s="12"/>
    </row>
    <row r="36" spans="2:9" ht="11.65" customHeight="1" x14ac:dyDescent="0.2">
      <c r="B36" s="2" t="s">
        <v>33</v>
      </c>
      <c r="D36" s="13">
        <f>SUM(D30:D34)</f>
        <v>224.035</v>
      </c>
      <c r="E36" s="13">
        <f>SUM(E30:E34)</f>
        <v>220.22299999999998</v>
      </c>
      <c r="F36" s="13">
        <f>SUM(F30:F34)</f>
        <v>277.255</v>
      </c>
      <c r="G36" s="13">
        <f>SUM(G30:G34)</f>
        <v>226.13799999999998</v>
      </c>
      <c r="H36" s="13">
        <f>SUM(H30:H34)</f>
        <v>238.08499999999998</v>
      </c>
      <c r="I36" s="12"/>
    </row>
    <row r="37" spans="2:9" ht="11.65" customHeight="1" x14ac:dyDescent="0.2">
      <c r="D37" s="13"/>
      <c r="E37" s="13"/>
      <c r="F37" s="13"/>
      <c r="G37" s="13"/>
      <c r="H37" s="13"/>
      <c r="I37" s="12"/>
    </row>
    <row r="38" spans="2:9" ht="11.65" customHeight="1" x14ac:dyDescent="0.2">
      <c r="B38" s="2" t="s">
        <v>34</v>
      </c>
      <c r="D38" s="13">
        <v>43.491</v>
      </c>
      <c r="E38" s="13">
        <v>62.915999999999997</v>
      </c>
      <c r="F38" s="13">
        <v>92.399000000000001</v>
      </c>
      <c r="G38" s="13">
        <v>72.966999999999999</v>
      </c>
      <c r="H38" s="13">
        <v>207.75</v>
      </c>
      <c r="I38" s="12"/>
    </row>
    <row r="39" spans="2:9" ht="11.65" customHeight="1" x14ac:dyDescent="0.2">
      <c r="B39" s="2" t="s">
        <v>35</v>
      </c>
      <c r="D39" s="13"/>
      <c r="E39" s="13">
        <v>2.7</v>
      </c>
      <c r="F39" s="13">
        <v>4</v>
      </c>
      <c r="G39" s="13">
        <v>12.2</v>
      </c>
      <c r="H39" s="13">
        <v>24.4</v>
      </c>
      <c r="I39" s="12"/>
    </row>
    <row r="40" spans="2:9" ht="11.65" customHeight="1" x14ac:dyDescent="0.2">
      <c r="B40" s="2" t="s">
        <v>36</v>
      </c>
      <c r="D40" s="13">
        <v>62.235999999999997</v>
      </c>
      <c r="E40" s="13">
        <v>59.743000000000002</v>
      </c>
      <c r="F40" s="13">
        <v>66.876000000000005</v>
      </c>
      <c r="G40" s="13">
        <v>31.875</v>
      </c>
      <c r="H40" s="13">
        <v>25.506</v>
      </c>
      <c r="I40" s="12"/>
    </row>
    <row r="41" spans="2:9" ht="11.65" customHeight="1" x14ac:dyDescent="0.2">
      <c r="D41" s="13" t="s">
        <v>18</v>
      </c>
      <c r="E41" s="13" t="s">
        <v>18</v>
      </c>
      <c r="F41" s="13" t="s">
        <v>18</v>
      </c>
      <c r="G41" s="13" t="s">
        <v>18</v>
      </c>
      <c r="H41" s="14" t="s">
        <v>19</v>
      </c>
      <c r="I41" s="12"/>
    </row>
    <row r="42" spans="2:9" ht="11.65" customHeight="1" x14ac:dyDescent="0.2">
      <c r="B42" s="7" t="s">
        <v>37</v>
      </c>
      <c r="D42" s="13">
        <f>D36+SUM(D38:D40)</f>
        <v>329.762</v>
      </c>
      <c r="E42" s="13">
        <f>E36+SUM(E38:E40)</f>
        <v>345.58199999999999</v>
      </c>
      <c r="F42" s="13">
        <f>F36+SUM(F38:F40)</f>
        <v>440.53</v>
      </c>
      <c r="G42" s="13">
        <f>G36+SUM(G38:G40)</f>
        <v>343.17999999999995</v>
      </c>
      <c r="H42" s="13">
        <f>H36+SUM(H38:H40)</f>
        <v>495.74099999999999</v>
      </c>
      <c r="I42" s="12"/>
    </row>
    <row r="43" spans="2:9" ht="11.65" customHeight="1" x14ac:dyDescent="0.2">
      <c r="D43" s="13"/>
      <c r="E43" s="13"/>
      <c r="F43" s="13"/>
      <c r="G43" s="13"/>
      <c r="H43" s="13"/>
      <c r="I43" s="12"/>
    </row>
    <row r="44" spans="2:9" ht="11.65" customHeight="1" x14ac:dyDescent="0.2">
      <c r="B44" s="7" t="s">
        <v>38</v>
      </c>
      <c r="D44" s="13"/>
      <c r="E44" s="13"/>
      <c r="F44" s="13"/>
      <c r="G44" s="13"/>
      <c r="H44" s="13"/>
      <c r="I44" s="12"/>
    </row>
    <row r="45" spans="2:9" ht="11.65" customHeight="1" x14ac:dyDescent="0.2">
      <c r="B45" s="2" t="s">
        <v>39</v>
      </c>
      <c r="D45" s="13">
        <v>0.70499999999999996</v>
      </c>
      <c r="E45" s="13">
        <v>0.7</v>
      </c>
      <c r="F45" s="13">
        <v>0.69599999999999995</v>
      </c>
      <c r="G45" s="13">
        <v>0.69099999999999995</v>
      </c>
      <c r="H45" s="13">
        <v>0.67100000000000004</v>
      </c>
      <c r="I45" s="12"/>
    </row>
    <row r="46" spans="2:9" ht="11.65" customHeight="1" x14ac:dyDescent="0.2">
      <c r="B46" s="2" t="s">
        <v>40</v>
      </c>
      <c r="D46" s="13">
        <v>327.74200000000002</v>
      </c>
      <c r="E46" s="13">
        <v>315.404</v>
      </c>
      <c r="F46" s="13">
        <v>305.209</v>
      </c>
      <c r="G46" s="13">
        <v>286.12</v>
      </c>
      <c r="H46" s="13">
        <v>255.214</v>
      </c>
      <c r="I46" s="12"/>
    </row>
    <row r="47" spans="2:9" ht="11.65" customHeight="1" x14ac:dyDescent="0.2">
      <c r="B47" s="2" t="s">
        <v>41</v>
      </c>
      <c r="D47" s="13">
        <v>986.52300000000002</v>
      </c>
      <c r="E47" s="13">
        <v>938.58</v>
      </c>
      <c r="F47" s="13">
        <v>923.71299999999997</v>
      </c>
      <c r="G47" s="13">
        <v>775.85699999999997</v>
      </c>
      <c r="H47" s="13">
        <v>641.55799999999999</v>
      </c>
      <c r="I47" s="12"/>
    </row>
    <row r="48" spans="2:9" ht="11.65" customHeight="1" x14ac:dyDescent="0.2">
      <c r="B48" s="2" t="s">
        <v>42</v>
      </c>
      <c r="D48" s="13">
        <v>412.62599999999998</v>
      </c>
      <c r="E48" s="13">
        <v>412.536</v>
      </c>
      <c r="F48" s="13">
        <v>413.68099999999998</v>
      </c>
      <c r="G48" s="13">
        <v>308.89600000000002</v>
      </c>
      <c r="H48" s="13">
        <v>269.91000000000003</v>
      </c>
      <c r="I48" s="12"/>
    </row>
    <row r="49" spans="2:9" ht="11.65" customHeight="1" x14ac:dyDescent="0.2">
      <c r="D49" s="13" t="s">
        <v>18</v>
      </c>
      <c r="E49" s="13" t="s">
        <v>18</v>
      </c>
      <c r="F49" s="13" t="s">
        <v>18</v>
      </c>
      <c r="G49" s="13" t="s">
        <v>18</v>
      </c>
      <c r="H49" s="14" t="s">
        <v>19</v>
      </c>
      <c r="I49" s="12"/>
    </row>
    <row r="50" spans="2:9" ht="11.65" customHeight="1" x14ac:dyDescent="0.2">
      <c r="B50" s="7" t="s">
        <v>43</v>
      </c>
      <c r="D50" s="13">
        <f>D45+D46+D47-D48</f>
        <v>902.34400000000005</v>
      </c>
      <c r="E50" s="13">
        <f>E45+E46+E47-E48</f>
        <v>842.14799999999991</v>
      </c>
      <c r="F50" s="13">
        <f>F45+F46+F47-F48</f>
        <v>815.9369999999999</v>
      </c>
      <c r="G50" s="13">
        <f>G45+G46+G47-G48</f>
        <v>753.77199999999993</v>
      </c>
      <c r="H50" s="13">
        <f>H45+H46+H47-H48</f>
        <v>627.5329999999999</v>
      </c>
      <c r="I50" s="12"/>
    </row>
    <row r="51" spans="2:9" ht="11.65" customHeight="1" x14ac:dyDescent="0.2">
      <c r="D51" s="13" t="s">
        <v>18</v>
      </c>
      <c r="E51" s="13" t="s">
        <v>18</v>
      </c>
      <c r="F51" s="13" t="s">
        <v>18</v>
      </c>
      <c r="G51" s="13" t="s">
        <v>18</v>
      </c>
      <c r="H51" s="14" t="s">
        <v>19</v>
      </c>
      <c r="I51" s="12"/>
    </row>
    <row r="52" spans="2:9" ht="11.65" customHeight="1" x14ac:dyDescent="0.2">
      <c r="B52" s="7" t="s">
        <v>44</v>
      </c>
      <c r="D52" s="13">
        <f>D42+D50</f>
        <v>1232.106</v>
      </c>
      <c r="E52" s="13">
        <f>E42+E50</f>
        <v>1187.73</v>
      </c>
      <c r="F52" s="13">
        <f>F42+F50</f>
        <v>1256.4669999999999</v>
      </c>
      <c r="G52" s="13">
        <f>G42+G50</f>
        <v>1096.9519999999998</v>
      </c>
      <c r="H52" s="13">
        <f>H42+H50</f>
        <v>1123.2739999999999</v>
      </c>
      <c r="I52" s="12"/>
    </row>
    <row r="53" spans="2:9" ht="11.65" customHeight="1" x14ac:dyDescent="0.2">
      <c r="B53" s="7"/>
      <c r="D53" s="13"/>
      <c r="E53" s="13"/>
      <c r="F53" s="13"/>
      <c r="G53" s="13"/>
      <c r="H53" s="13"/>
      <c r="I53" s="12"/>
    </row>
    <row r="54" spans="2:9" ht="11.65" customHeight="1" x14ac:dyDescent="0.2">
      <c r="B54" s="2" t="s">
        <v>45</v>
      </c>
      <c r="D54" s="13">
        <v>52.287999999999997</v>
      </c>
      <c r="E54" s="13">
        <v>51.917999999999999</v>
      </c>
      <c r="F54" s="13">
        <v>51.478999999999999</v>
      </c>
      <c r="G54" s="13">
        <v>53.918999999999997</v>
      </c>
      <c r="H54" s="13">
        <v>53.069000000000003</v>
      </c>
      <c r="I54" s="12"/>
    </row>
    <row r="55" spans="2:9" ht="11.65" customHeight="1" x14ac:dyDescent="0.2">
      <c r="D55" s="12"/>
      <c r="E55" s="12"/>
      <c r="F55" s="12"/>
      <c r="G55" s="12"/>
      <c r="H55" s="12"/>
      <c r="I55" s="12"/>
    </row>
    <row r="56" spans="2:9" ht="11.65" customHeight="1" x14ac:dyDescent="0.2">
      <c r="B56" s="15"/>
      <c r="I56" s="12"/>
    </row>
    <row r="57" spans="2:9" ht="11.65" customHeight="1" x14ac:dyDescent="0.2">
      <c r="E57" s="16" t="s">
        <v>46</v>
      </c>
      <c r="F57" s="8"/>
      <c r="G57" s="8"/>
      <c r="H57" s="8"/>
      <c r="I57" s="12"/>
    </row>
    <row r="58" spans="2:9" ht="11.65" customHeight="1" x14ac:dyDescent="0.2">
      <c r="E58" s="16" t="s">
        <v>47</v>
      </c>
      <c r="F58" s="8"/>
      <c r="G58" s="8"/>
      <c r="H58" s="8"/>
      <c r="I58" s="12"/>
    </row>
    <row r="59" spans="2:9" ht="11.65" customHeight="1" x14ac:dyDescent="0.2">
      <c r="E59" s="8"/>
      <c r="F59" s="8"/>
      <c r="G59" s="8"/>
      <c r="H59" s="8"/>
      <c r="I59" s="12"/>
    </row>
    <row r="60" spans="2:9" ht="11.65" customHeight="1" x14ac:dyDescent="0.2">
      <c r="D60" s="11" t="s">
        <v>7</v>
      </c>
      <c r="E60" s="11" t="s">
        <v>8</v>
      </c>
      <c r="F60" s="11" t="s">
        <v>9</v>
      </c>
      <c r="G60" s="11" t="s">
        <v>10</v>
      </c>
      <c r="H60" s="11" t="s">
        <v>11</v>
      </c>
      <c r="I60" s="12"/>
    </row>
    <row r="61" spans="2:9" ht="11.65" customHeight="1" x14ac:dyDescent="0.2">
      <c r="D61" s="12"/>
      <c r="E61" s="12"/>
      <c r="F61" s="12"/>
      <c r="G61" s="12"/>
      <c r="H61" s="12"/>
      <c r="I61" s="12"/>
    </row>
    <row r="62" spans="2:9" ht="11.65" customHeight="1" x14ac:dyDescent="0.2">
      <c r="B62" s="2" t="s">
        <v>48</v>
      </c>
      <c r="D62" s="13">
        <v>1909.575</v>
      </c>
      <c r="E62" s="13">
        <v>1972.4179999999999</v>
      </c>
      <c r="F62" s="13">
        <v>2112.558</v>
      </c>
      <c r="G62" s="13">
        <v>1882.0640000000001</v>
      </c>
      <c r="H62" s="13">
        <v>1724.8979999999999</v>
      </c>
      <c r="I62" s="12"/>
    </row>
    <row r="63" spans="2:9" ht="11.65" customHeight="1" x14ac:dyDescent="0.2">
      <c r="B63" s="2" t="s">
        <v>49</v>
      </c>
      <c r="D63" s="13">
        <v>1025.759</v>
      </c>
      <c r="E63" s="13">
        <v>1031.241</v>
      </c>
      <c r="F63" s="13">
        <v>1062.2049999999999</v>
      </c>
      <c r="G63" s="13">
        <v>1004.972</v>
      </c>
      <c r="H63" s="13">
        <v>965.88900000000001</v>
      </c>
      <c r="I63" s="12"/>
    </row>
    <row r="64" spans="2:9" ht="11.65" customHeight="1" x14ac:dyDescent="0.2">
      <c r="D64" s="13" t="s">
        <v>50</v>
      </c>
      <c r="E64" s="13" t="s">
        <v>18</v>
      </c>
      <c r="F64" s="13" t="s">
        <v>18</v>
      </c>
      <c r="G64" s="13" t="s">
        <v>18</v>
      </c>
      <c r="H64" s="14" t="s">
        <v>51</v>
      </c>
      <c r="I64" s="12"/>
    </row>
    <row r="65" spans="2:9" ht="11.65" customHeight="1" x14ac:dyDescent="0.2">
      <c r="B65" s="2" t="s">
        <v>52</v>
      </c>
      <c r="D65" s="13">
        <f>D62-D63</f>
        <v>883.81600000000003</v>
      </c>
      <c r="E65" s="13">
        <f>E62-E63</f>
        <v>941.17699999999991</v>
      </c>
      <c r="F65" s="13">
        <f>F62-F63</f>
        <v>1050.3530000000001</v>
      </c>
      <c r="G65" s="13">
        <f>G62-G63</f>
        <v>877.0920000000001</v>
      </c>
      <c r="H65" s="13">
        <f>H62-H63</f>
        <v>759.0089999999999</v>
      </c>
      <c r="I65" s="12"/>
    </row>
    <row r="66" spans="2:9" ht="11.65" customHeight="1" x14ac:dyDescent="0.2">
      <c r="B66" s="2" t="s">
        <v>53</v>
      </c>
      <c r="D66" s="13">
        <v>732.72199999999998</v>
      </c>
      <c r="E66" s="13">
        <v>757.07299999999998</v>
      </c>
      <c r="F66" s="13">
        <v>741.40499999999997</v>
      </c>
      <c r="G66" s="13">
        <v>591.76700000000005</v>
      </c>
      <c r="H66" s="13">
        <v>531.83900000000006</v>
      </c>
      <c r="I66" s="12"/>
    </row>
    <row r="67" spans="2:9" ht="11.65" customHeight="1" x14ac:dyDescent="0.2">
      <c r="D67" s="13" t="s">
        <v>50</v>
      </c>
      <c r="E67" s="13" t="s">
        <v>18</v>
      </c>
      <c r="F67" s="13" t="s">
        <v>18</v>
      </c>
      <c r="G67" s="13" t="s">
        <v>18</v>
      </c>
      <c r="H67" s="14" t="s">
        <v>51</v>
      </c>
      <c r="I67" s="12"/>
    </row>
    <row r="68" spans="2:9" ht="11.65" customHeight="1" x14ac:dyDescent="0.2">
      <c r="B68" s="2" t="s">
        <v>54</v>
      </c>
      <c r="D68" s="13">
        <f>D65-D66</f>
        <v>151.09400000000005</v>
      </c>
      <c r="E68" s="13">
        <f>E65-E66</f>
        <v>184.10399999999993</v>
      </c>
      <c r="F68" s="13">
        <f>F65-F66</f>
        <v>308.94800000000009</v>
      </c>
      <c r="G68" s="13">
        <f>G65-G66</f>
        <v>285.32500000000005</v>
      </c>
      <c r="H68" s="13">
        <f>H65-H66</f>
        <v>227.16999999999985</v>
      </c>
      <c r="I68" s="12"/>
    </row>
    <row r="69" spans="2:9" ht="11.65" customHeight="1" x14ac:dyDescent="0.2">
      <c r="B69" s="2" t="s">
        <v>55</v>
      </c>
      <c r="D69" s="13">
        <v>86.09</v>
      </c>
      <c r="E69" s="13">
        <v>90.665000000000006</v>
      </c>
      <c r="F69" s="13">
        <v>80.296000000000006</v>
      </c>
      <c r="G69" s="13">
        <v>61.387</v>
      </c>
      <c r="H69" s="13">
        <v>61.874000000000002</v>
      </c>
    </row>
    <row r="70" spans="2:9" ht="11.65" customHeight="1" x14ac:dyDescent="0.2">
      <c r="D70" s="13" t="s">
        <v>50</v>
      </c>
      <c r="E70" s="13" t="s">
        <v>18</v>
      </c>
      <c r="F70" s="13" t="s">
        <v>18</v>
      </c>
      <c r="G70" s="13" t="s">
        <v>18</v>
      </c>
      <c r="H70" s="14" t="s">
        <v>51</v>
      </c>
    </row>
    <row r="71" spans="2:9" ht="11.65" customHeight="1" x14ac:dyDescent="0.2">
      <c r="B71" s="2" t="s">
        <v>56</v>
      </c>
      <c r="D71" s="13">
        <f>D68-D69</f>
        <v>65.004000000000048</v>
      </c>
      <c r="E71" s="13">
        <f>E68-E69</f>
        <v>93.438999999999922</v>
      </c>
      <c r="F71" s="13">
        <f>F68-F69</f>
        <v>228.6520000000001</v>
      </c>
      <c r="G71" s="13">
        <f>G68-G69</f>
        <v>223.93800000000005</v>
      </c>
      <c r="H71" s="13">
        <f>H68-H69</f>
        <v>165.29599999999985</v>
      </c>
    </row>
    <row r="72" spans="2:9" ht="11.65" customHeight="1" x14ac:dyDescent="0.2">
      <c r="D72" s="13"/>
      <c r="E72" s="13"/>
      <c r="F72" s="13"/>
      <c r="G72" s="13"/>
      <c r="H72" s="13"/>
    </row>
    <row r="73" spans="2:9" ht="11.65" customHeight="1" x14ac:dyDescent="0.2">
      <c r="B73" s="2" t="s">
        <v>57</v>
      </c>
      <c r="D73" s="13">
        <v>0.33200000000000002</v>
      </c>
      <c r="E73" s="13">
        <v>4.3</v>
      </c>
      <c r="F73" s="13">
        <v>5.0460000000000003</v>
      </c>
      <c r="G73" s="13">
        <v>9.2159999999999993</v>
      </c>
      <c r="H73" s="13">
        <v>5.8879999999999999</v>
      </c>
    </row>
    <row r="74" spans="2:9" ht="11.65" customHeight="1" x14ac:dyDescent="0.2">
      <c r="B74" s="2" t="s">
        <v>58</v>
      </c>
      <c r="D74" s="13">
        <v>0</v>
      </c>
      <c r="E74" s="13">
        <v>2.5920000000000001</v>
      </c>
      <c r="F74" s="13">
        <v>5.9870000000000001</v>
      </c>
      <c r="G74" s="13">
        <v>9.7859999999999996</v>
      </c>
      <c r="H74" s="13">
        <v>3.28</v>
      </c>
    </row>
    <row r="75" spans="2:9" ht="11.65" customHeight="1" x14ac:dyDescent="0.2">
      <c r="B75" s="2" t="s">
        <v>59</v>
      </c>
      <c r="D75" s="13">
        <v>3.2</v>
      </c>
      <c r="E75" s="13">
        <v>-2.968</v>
      </c>
      <c r="F75" s="13">
        <v>0</v>
      </c>
      <c r="G75" s="13">
        <v>0</v>
      </c>
      <c r="H75" s="13">
        <v>0</v>
      </c>
    </row>
    <row r="76" spans="2:9" ht="11.65" customHeight="1" x14ac:dyDescent="0.2">
      <c r="D76" s="13" t="s">
        <v>50</v>
      </c>
      <c r="E76" s="13" t="s">
        <v>18</v>
      </c>
      <c r="F76" s="13" t="s">
        <v>18</v>
      </c>
      <c r="G76" s="13" t="s">
        <v>18</v>
      </c>
      <c r="H76" s="14" t="s">
        <v>51</v>
      </c>
    </row>
    <row r="77" spans="2:9" ht="11.65" customHeight="1" x14ac:dyDescent="0.2">
      <c r="B77" s="2" t="s">
        <v>60</v>
      </c>
      <c r="D77" s="13">
        <f>D71-D73+D74+D75</f>
        <v>67.872000000000057</v>
      </c>
      <c r="E77" s="13">
        <f>E71-E73+E74+E75</f>
        <v>88.76299999999992</v>
      </c>
      <c r="F77" s="13">
        <f>F71-F73+F74+F75</f>
        <v>229.5930000000001</v>
      </c>
      <c r="G77" s="13">
        <f>G71-G73+G74+G75</f>
        <v>224.50800000000004</v>
      </c>
      <c r="H77" s="13">
        <f>H71-H73+H74+H75</f>
        <v>162.68799999999985</v>
      </c>
    </row>
    <row r="78" spans="2:9" ht="11.65" customHeight="1" x14ac:dyDescent="0.2">
      <c r="B78" s="2" t="s">
        <v>61</v>
      </c>
      <c r="D78" s="13">
        <v>22.364000000000001</v>
      </c>
      <c r="E78" s="13">
        <v>29.919</v>
      </c>
      <c r="F78" s="13">
        <v>82.552000000000007</v>
      </c>
      <c r="G78" s="13">
        <v>75.933000000000007</v>
      </c>
      <c r="H78" s="13">
        <v>58.784999999999997</v>
      </c>
    </row>
    <row r="79" spans="2:9" ht="11.65" customHeight="1" x14ac:dyDescent="0.2">
      <c r="D79" s="13" t="s">
        <v>50</v>
      </c>
      <c r="E79" s="13" t="s">
        <v>18</v>
      </c>
      <c r="F79" s="13" t="s">
        <v>18</v>
      </c>
      <c r="G79" s="13" t="s">
        <v>18</v>
      </c>
      <c r="H79" s="14" t="s">
        <v>51</v>
      </c>
    </row>
    <row r="80" spans="2:9" ht="11.65" customHeight="1" x14ac:dyDescent="0.2">
      <c r="B80" s="2" t="s">
        <v>62</v>
      </c>
      <c r="D80" s="13"/>
      <c r="E80" s="13"/>
      <c r="F80" s="13"/>
      <c r="G80" s="13"/>
      <c r="H80" s="13"/>
    </row>
    <row r="81" spans="2:9" ht="11.65" customHeight="1" x14ac:dyDescent="0.2">
      <c r="B81" s="2" t="s">
        <v>63</v>
      </c>
      <c r="D81" s="13">
        <f>D77-D78</f>
        <v>45.508000000000052</v>
      </c>
      <c r="E81" s="13">
        <f>E77-E78</f>
        <v>58.843999999999923</v>
      </c>
      <c r="F81" s="13">
        <f>F77-F78</f>
        <v>147.04100000000011</v>
      </c>
      <c r="G81" s="13">
        <f>G77-G78</f>
        <v>148.57500000000005</v>
      </c>
      <c r="H81" s="13">
        <f>H77-H78</f>
        <v>103.90299999999985</v>
      </c>
    </row>
    <row r="82" spans="2:9" ht="11.65" customHeight="1" x14ac:dyDescent="0.2">
      <c r="D82" s="13" t="s">
        <v>50</v>
      </c>
      <c r="E82" s="13" t="s">
        <v>18</v>
      </c>
      <c r="F82" s="13" t="s">
        <v>18</v>
      </c>
      <c r="G82" s="13" t="s">
        <v>18</v>
      </c>
      <c r="H82" s="14" t="s">
        <v>51</v>
      </c>
    </row>
    <row r="83" spans="2:9" ht="11.65" customHeight="1" x14ac:dyDescent="0.2">
      <c r="B83" s="2" t="s">
        <v>64</v>
      </c>
      <c r="D83" s="13">
        <v>-0.83399999999999996</v>
      </c>
      <c r="E83" s="13">
        <v>0</v>
      </c>
      <c r="F83" s="13">
        <v>0</v>
      </c>
      <c r="G83" s="13">
        <v>0</v>
      </c>
      <c r="H83" s="13">
        <v>0</v>
      </c>
    </row>
    <row r="84" spans="2:9" ht="11.65" customHeight="1" x14ac:dyDescent="0.2">
      <c r="D84" s="13" t="s">
        <v>50</v>
      </c>
      <c r="E84" s="13" t="s">
        <v>18</v>
      </c>
      <c r="F84" s="13" t="s">
        <v>18</v>
      </c>
      <c r="G84" s="13" t="s">
        <v>18</v>
      </c>
      <c r="H84" s="14" t="s">
        <v>51</v>
      </c>
    </row>
    <row r="85" spans="2:9" ht="11.65" customHeight="1" x14ac:dyDescent="0.2">
      <c r="B85" s="2" t="s">
        <v>65</v>
      </c>
      <c r="D85" s="13">
        <f>D81+D83</f>
        <v>44.674000000000049</v>
      </c>
      <c r="E85" s="13">
        <f>E81+E83</f>
        <v>58.843999999999923</v>
      </c>
      <c r="F85" s="13">
        <f>F81+F83</f>
        <v>147.04100000000011</v>
      </c>
      <c r="G85" s="13">
        <f>G81+G83</f>
        <v>148.57500000000005</v>
      </c>
      <c r="H85" s="13">
        <f>H81+H83</f>
        <v>103.90299999999985</v>
      </c>
    </row>
    <row r="87" spans="2:9" ht="11.65" customHeight="1" x14ac:dyDescent="0.2">
      <c r="B87" s="2" t="s">
        <v>66</v>
      </c>
      <c r="D87" s="13">
        <v>0.82</v>
      </c>
      <c r="E87" s="13">
        <v>1.18</v>
      </c>
      <c r="F87" s="13">
        <v>2.76</v>
      </c>
      <c r="G87" s="13">
        <v>2.71</v>
      </c>
      <c r="H87" s="13">
        <v>2.0099999999999998</v>
      </c>
    </row>
    <row r="88" spans="2:9" ht="11.65" customHeight="1" x14ac:dyDescent="0.2">
      <c r="B88" s="2" t="s">
        <v>67</v>
      </c>
      <c r="D88" s="13">
        <v>0.82</v>
      </c>
      <c r="E88" s="13">
        <v>1.17</v>
      </c>
      <c r="F88" s="13">
        <v>2.73</v>
      </c>
      <c r="G88" s="13">
        <v>2.62</v>
      </c>
      <c r="H88" s="13">
        <v>1.95</v>
      </c>
    </row>
    <row r="89" spans="2:9" ht="11.65" customHeight="1" x14ac:dyDescent="0.2">
      <c r="D89" s="13"/>
      <c r="E89" s="13"/>
      <c r="F89" s="13"/>
      <c r="G89" s="13"/>
      <c r="H89" s="13"/>
    </row>
    <row r="90" spans="2:9" ht="11.65" customHeight="1" x14ac:dyDescent="0.2">
      <c r="B90" s="2" t="s">
        <v>68</v>
      </c>
      <c r="D90" s="13">
        <v>0.28000000000000003</v>
      </c>
      <c r="E90" s="13">
        <v>0.28000000000000003</v>
      </c>
      <c r="F90" s="13">
        <v>0.23</v>
      </c>
      <c r="G90" s="13">
        <v>0.2</v>
      </c>
      <c r="H90" s="13">
        <v>0</v>
      </c>
    </row>
    <row r="91" spans="2:9" ht="11.65" customHeight="1" x14ac:dyDescent="0.2">
      <c r="D91" s="13"/>
      <c r="E91" s="13"/>
      <c r="F91" s="13"/>
      <c r="G91" s="13"/>
      <c r="H91" s="14"/>
    </row>
    <row r="92" spans="2:9" ht="11.65" customHeight="1" x14ac:dyDescent="0.2">
      <c r="B92" s="2" t="s">
        <v>69</v>
      </c>
      <c r="D92" s="13">
        <v>52.28</v>
      </c>
      <c r="E92" s="13">
        <v>51.645000000000003</v>
      </c>
      <c r="F92" s="13">
        <v>53.258000000000003</v>
      </c>
      <c r="G92" s="13">
        <v>53.110999999999997</v>
      </c>
      <c r="H92" s="13">
        <v>53.753</v>
      </c>
    </row>
    <row r="93" spans="2:9" ht="11.65" customHeight="1" x14ac:dyDescent="0.2">
      <c r="B93" s="2" t="s">
        <v>70</v>
      </c>
      <c r="D93" s="13">
        <v>52.28</v>
      </c>
      <c r="E93" s="13">
        <v>51.944000000000003</v>
      </c>
      <c r="F93" s="13">
        <v>53.89</v>
      </c>
      <c r="G93" s="13">
        <v>54.749000000000002</v>
      </c>
      <c r="H93" s="13">
        <v>55.365000000000002</v>
      </c>
    </row>
    <row r="94" spans="2:9" ht="11.65" customHeight="1" x14ac:dyDescent="0.2">
      <c r="D94" s="12"/>
      <c r="E94" s="12"/>
      <c r="F94" s="12"/>
      <c r="G94" s="12"/>
      <c r="H94" s="12"/>
    </row>
    <row r="95" spans="2:9" ht="11.65" customHeight="1" x14ac:dyDescent="0.2">
      <c r="B95" s="17"/>
      <c r="C95" s="17"/>
      <c r="D95" s="18"/>
      <c r="E95" s="18"/>
      <c r="F95" s="18"/>
      <c r="G95" s="19"/>
      <c r="H95" s="19"/>
      <c r="I95" s="12"/>
    </row>
    <row r="96" spans="2:9" ht="11.65" customHeight="1" x14ac:dyDescent="0.2">
      <c r="B96" s="20"/>
      <c r="C96" s="12"/>
      <c r="D96" s="21"/>
      <c r="E96" s="21"/>
      <c r="F96" s="21"/>
      <c r="G96" s="12"/>
      <c r="H96" s="12"/>
      <c r="I96" s="12"/>
    </row>
    <row r="97" spans="2:9" ht="11.65" customHeight="1" x14ac:dyDescent="0.2">
      <c r="B97" s="12"/>
      <c r="C97" s="12"/>
      <c r="D97" s="22"/>
      <c r="E97" s="22"/>
      <c r="F97" s="22"/>
      <c r="G97" s="22"/>
      <c r="H97" s="22"/>
      <c r="I97" s="12"/>
    </row>
    <row r="98" spans="2:9" ht="11.65" customHeight="1" x14ac:dyDescent="0.2">
      <c r="B98" s="12"/>
      <c r="C98" s="12"/>
      <c r="D98" s="22"/>
      <c r="E98" s="22"/>
      <c r="F98" s="22"/>
      <c r="G98" s="22"/>
      <c r="H98" s="22"/>
      <c r="I98" s="12"/>
    </row>
    <row r="99" spans="2:9" ht="11.65" customHeight="1" x14ac:dyDescent="0.2">
      <c r="B99" s="12"/>
      <c r="C99" s="12"/>
      <c r="D99" s="22"/>
      <c r="E99" s="22"/>
      <c r="F99" s="22"/>
      <c r="G99" s="22"/>
      <c r="H99" s="22"/>
      <c r="I99" s="12"/>
    </row>
    <row r="100" spans="2:9" ht="11.65" customHeight="1" x14ac:dyDescent="0.2">
      <c r="B100" s="12"/>
      <c r="C100" s="12"/>
      <c r="D100" s="22"/>
      <c r="E100" s="22"/>
      <c r="F100" s="22"/>
      <c r="G100" s="22"/>
      <c r="H100" s="22"/>
      <c r="I100" s="12"/>
    </row>
    <row r="101" spans="2:9" ht="11.65" customHeight="1" x14ac:dyDescent="0.2">
      <c r="B101" s="12"/>
      <c r="C101" s="12"/>
      <c r="D101" s="22"/>
      <c r="E101" s="22"/>
      <c r="F101" s="22"/>
      <c r="G101" s="22"/>
      <c r="H101" s="22"/>
      <c r="I101" s="12"/>
    </row>
    <row r="102" spans="2:9" ht="11.65" customHeight="1" x14ac:dyDescent="0.2">
      <c r="B102" s="17"/>
      <c r="C102" s="17"/>
      <c r="D102" s="17"/>
      <c r="E102" s="17"/>
      <c r="F102" s="17"/>
      <c r="G102" s="12"/>
      <c r="H102" s="12"/>
      <c r="I102" s="12"/>
    </row>
    <row r="103" spans="2:9" ht="11.65" customHeight="1" x14ac:dyDescent="0.2">
      <c r="B103" s="20"/>
      <c r="C103" s="12"/>
      <c r="D103" s="21"/>
      <c r="E103" s="21"/>
      <c r="F103" s="21"/>
      <c r="G103" s="12"/>
      <c r="H103" s="12"/>
      <c r="I103" s="12"/>
    </row>
    <row r="104" spans="2:9" ht="11.65" customHeight="1" x14ac:dyDescent="0.2">
      <c r="B104" s="12"/>
      <c r="C104" s="12"/>
      <c r="D104" s="23"/>
      <c r="E104" s="23"/>
      <c r="F104" s="23"/>
      <c r="G104" s="23"/>
      <c r="H104" s="23"/>
      <c r="I104" s="12"/>
    </row>
    <row r="105" spans="2:9" ht="11.65" customHeight="1" x14ac:dyDescent="0.2">
      <c r="B105" s="12"/>
      <c r="C105" s="12"/>
      <c r="D105" s="23"/>
      <c r="E105" s="23"/>
      <c r="F105" s="23"/>
      <c r="G105" s="23"/>
      <c r="H105" s="23"/>
      <c r="I105" s="12"/>
    </row>
    <row r="106" spans="2:9" ht="11.65" customHeight="1" x14ac:dyDescent="0.2">
      <c r="B106" s="12"/>
      <c r="C106" s="12"/>
      <c r="D106" s="23"/>
      <c r="E106" s="23"/>
      <c r="F106" s="23"/>
      <c r="G106" s="23"/>
      <c r="H106" s="23"/>
      <c r="I106" s="12"/>
    </row>
    <row r="107" spans="2:9" ht="11.65" customHeight="1" x14ac:dyDescent="0.2">
      <c r="B107" s="12"/>
      <c r="C107" s="12"/>
      <c r="D107" s="23"/>
      <c r="E107" s="23"/>
      <c r="F107" s="23"/>
      <c r="G107" s="23"/>
      <c r="H107" s="23"/>
      <c r="I107" s="12"/>
    </row>
    <row r="108" spans="2:9" ht="11.65" customHeight="1" x14ac:dyDescent="0.2">
      <c r="B108" s="12"/>
      <c r="C108" s="12"/>
      <c r="D108" s="23"/>
      <c r="E108" s="23"/>
      <c r="F108" s="23"/>
      <c r="G108" s="23"/>
      <c r="H108" s="23"/>
      <c r="I108" s="12"/>
    </row>
    <row r="109" spans="2:9" ht="11.65" customHeight="1" x14ac:dyDescent="0.2">
      <c r="B109" s="12"/>
      <c r="C109" s="12"/>
      <c r="D109" s="23"/>
      <c r="E109" s="23"/>
      <c r="F109" s="23"/>
      <c r="G109" s="23"/>
      <c r="H109" s="23"/>
      <c r="I109" s="12"/>
    </row>
    <row r="110" spans="2:9" ht="11.65" customHeight="1" x14ac:dyDescent="0.2">
      <c r="B110" s="12"/>
      <c r="C110" s="12"/>
      <c r="D110" s="24"/>
      <c r="E110" s="24"/>
      <c r="F110" s="24"/>
      <c r="G110" s="12"/>
      <c r="H110" s="12"/>
      <c r="I110" s="12"/>
    </row>
    <row r="111" spans="2:9" ht="11.65" customHeight="1" x14ac:dyDescent="0.2">
      <c r="B111" s="20"/>
      <c r="C111" s="12"/>
      <c r="D111" s="25"/>
      <c r="E111" s="25"/>
      <c r="F111" s="25"/>
      <c r="G111" s="12"/>
      <c r="H111" s="12"/>
      <c r="I111" s="12"/>
    </row>
    <row r="112" spans="2:9" ht="11.65" customHeight="1" x14ac:dyDescent="0.2">
      <c r="B112" s="12"/>
      <c r="C112" s="12"/>
      <c r="D112" s="23"/>
      <c r="E112" s="23"/>
      <c r="F112" s="23"/>
      <c r="G112" s="23"/>
      <c r="H112" s="23"/>
      <c r="I112" s="12"/>
    </row>
    <row r="113" spans="2:9" ht="11.65" customHeight="1" x14ac:dyDescent="0.2">
      <c r="B113" s="12"/>
      <c r="C113" s="12"/>
      <c r="D113" s="22"/>
      <c r="E113" s="22"/>
      <c r="F113" s="22"/>
      <c r="G113" s="22"/>
      <c r="H113" s="22"/>
      <c r="I113" s="12"/>
    </row>
    <row r="114" spans="2:9" ht="11.65" customHeight="1" x14ac:dyDescent="0.2">
      <c r="B114" s="12"/>
      <c r="C114" s="12"/>
      <c r="D114" s="22"/>
      <c r="E114" s="22"/>
      <c r="F114" s="22"/>
      <c r="G114" s="22"/>
      <c r="H114" s="22"/>
      <c r="I114" s="12"/>
    </row>
    <row r="115" spans="2:9" ht="11.65" customHeight="1" x14ac:dyDescent="0.2">
      <c r="B115" s="12"/>
      <c r="C115" s="12"/>
      <c r="D115" s="26"/>
      <c r="E115" s="26"/>
      <c r="F115" s="26"/>
      <c r="G115" s="26"/>
      <c r="H115" s="26"/>
      <c r="I115" s="12"/>
    </row>
    <row r="116" spans="2:9" ht="11.65" customHeight="1" x14ac:dyDescent="0.2">
      <c r="B116" s="12"/>
      <c r="C116" s="12"/>
      <c r="D116" s="26"/>
      <c r="E116" s="26"/>
      <c r="F116" s="26"/>
      <c r="G116" s="26"/>
      <c r="H116" s="26"/>
      <c r="I116" s="12"/>
    </row>
    <row r="117" spans="2:9" ht="11.65" customHeight="1" x14ac:dyDescent="0.2">
      <c r="B117" s="12"/>
      <c r="C117" s="12"/>
      <c r="D117" s="26"/>
      <c r="E117" s="26"/>
      <c r="F117" s="26"/>
      <c r="G117" s="26"/>
      <c r="H117" s="26"/>
      <c r="I117" s="12"/>
    </row>
    <row r="118" spans="2:9" ht="11.65" customHeight="1" x14ac:dyDescent="0.2">
      <c r="B118" s="12"/>
      <c r="C118" s="12"/>
      <c r="D118" s="12"/>
      <c r="E118" s="21"/>
      <c r="F118" s="21"/>
      <c r="G118" s="12"/>
      <c r="H118" s="12"/>
      <c r="I118" s="12"/>
    </row>
    <row r="119" spans="2:9" ht="11.65" customHeight="1" x14ac:dyDescent="0.2">
      <c r="B119" s="27"/>
      <c r="C119" s="12"/>
      <c r="D119" s="12"/>
      <c r="E119" s="12"/>
      <c r="F119" s="12"/>
      <c r="G119" s="12"/>
      <c r="H119" s="12"/>
      <c r="I119" s="12"/>
    </row>
    <row r="120" spans="2:9" ht="11.65" customHeight="1" x14ac:dyDescent="0.2">
      <c r="B120" s="12"/>
      <c r="C120" s="12"/>
      <c r="D120" s="12"/>
      <c r="E120" s="12"/>
      <c r="F120" s="12"/>
      <c r="G120" s="12"/>
      <c r="H120" s="12"/>
      <c r="I120" s="12"/>
    </row>
    <row r="121" spans="2:9" ht="11.65" customHeight="1" x14ac:dyDescent="0.2">
      <c r="B121" s="12"/>
      <c r="C121" s="12"/>
      <c r="D121" s="12"/>
      <c r="E121" s="12"/>
      <c r="F121" s="12"/>
      <c r="G121" s="12"/>
      <c r="H121" s="12"/>
      <c r="I121" s="12"/>
    </row>
    <row r="122" spans="2:9" ht="11.65" customHeight="1" x14ac:dyDescent="0.2">
      <c r="B122" s="12"/>
      <c r="C122" s="12"/>
      <c r="D122" s="12"/>
      <c r="E122" s="12"/>
      <c r="F122" s="12"/>
      <c r="G122" s="12"/>
      <c r="H122" s="12"/>
      <c r="I122" s="12"/>
    </row>
    <row r="123" spans="2:9" ht="11.65" customHeight="1" x14ac:dyDescent="0.2">
      <c r="B123" s="12"/>
      <c r="C123" s="12"/>
      <c r="D123" s="12"/>
      <c r="E123" s="12"/>
      <c r="F123" s="12"/>
      <c r="G123" s="12"/>
      <c r="H123" s="12"/>
      <c r="I123" s="12"/>
    </row>
    <row r="124" spans="2:9" ht="11.65" customHeight="1" x14ac:dyDescent="0.2">
      <c r="B124" s="12"/>
      <c r="C124" s="12"/>
      <c r="D124" s="12"/>
      <c r="E124" s="12"/>
      <c r="F124" s="12"/>
      <c r="G124" s="12"/>
      <c r="H124" s="12"/>
      <c r="I124" s="12"/>
    </row>
  </sheetData>
  <pageMargins left="0.25" right="0.25" top="0" bottom="0" header="0" footer="0"/>
  <pageSetup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workbookViewId="0">
      <selection sqref="A1:XFD1"/>
    </sheetView>
  </sheetViews>
  <sheetFormatPr defaultColWidth="9.28515625" defaultRowHeight="11.65" customHeight="1" x14ac:dyDescent="0.2"/>
  <cols>
    <col min="1" max="1" width="8.7109375" style="4" customWidth="1"/>
    <col min="2" max="2" width="28.7109375" style="2" customWidth="1"/>
    <col min="3" max="3" width="16.7109375" style="2" customWidth="1"/>
    <col min="4" max="6" width="11.7109375" style="2" customWidth="1"/>
    <col min="7" max="7" width="12.7109375" style="2" customWidth="1"/>
    <col min="8" max="9" width="11.7109375" style="2" customWidth="1"/>
    <col min="10" max="16384" width="9.28515625" style="2"/>
  </cols>
  <sheetData>
    <row r="1" spans="1:9" s="29" customFormat="1" ht="18.75" x14ac:dyDescent="0.3">
      <c r="A1" s="28" t="s">
        <v>71</v>
      </c>
    </row>
    <row r="2" spans="1:9" ht="23.25" customHeight="1" x14ac:dyDescent="0.25">
      <c r="A2" s="3" t="s">
        <v>72</v>
      </c>
      <c r="B2" s="4"/>
      <c r="C2" s="4"/>
      <c r="D2" s="4"/>
      <c r="E2" s="4"/>
      <c r="F2" s="4"/>
      <c r="G2" s="4"/>
      <c r="H2" s="4"/>
      <c r="I2" s="4"/>
    </row>
    <row r="3" spans="1:9" ht="15.75" x14ac:dyDescent="0.25">
      <c r="A3" s="30" t="s">
        <v>73</v>
      </c>
      <c r="B3" s="4"/>
      <c r="C3" s="4"/>
      <c r="D3" s="4"/>
      <c r="E3" s="4"/>
      <c r="F3" s="4"/>
      <c r="G3" s="4"/>
      <c r="H3" s="4"/>
      <c r="I3" s="4"/>
    </row>
    <row r="4" spans="1:9" ht="15.75" x14ac:dyDescent="0.25">
      <c r="A4" s="30" t="s">
        <v>74</v>
      </c>
      <c r="B4" s="4"/>
      <c r="C4" s="4"/>
      <c r="D4" s="4"/>
      <c r="E4" s="4"/>
      <c r="F4" s="4"/>
      <c r="G4" s="4"/>
      <c r="H4" s="4"/>
      <c r="I4" s="4"/>
    </row>
    <row r="5" spans="1:9" ht="15.75" x14ac:dyDescent="0.25">
      <c r="A5" s="30" t="s">
        <v>75</v>
      </c>
      <c r="B5" s="4"/>
      <c r="C5" s="4"/>
      <c r="D5" s="4"/>
      <c r="E5" s="4"/>
      <c r="F5" s="4"/>
      <c r="G5" s="4"/>
      <c r="H5" s="4"/>
      <c r="I5" s="4"/>
    </row>
    <row r="6" spans="1:9" ht="21" customHeight="1" x14ac:dyDescent="0.25">
      <c r="A6" s="31" t="s">
        <v>76</v>
      </c>
      <c r="B6" s="4"/>
      <c r="C6" s="4"/>
      <c r="D6" s="4"/>
      <c r="E6" s="4"/>
      <c r="F6" s="4"/>
      <c r="G6" s="4"/>
      <c r="H6" s="4"/>
      <c r="I6" s="4"/>
    </row>
    <row r="7" spans="1:9" ht="15.75" x14ac:dyDescent="0.25">
      <c r="A7" s="30" t="s">
        <v>77</v>
      </c>
      <c r="B7" s="4"/>
      <c r="C7" s="4"/>
      <c r="D7" s="4"/>
      <c r="E7" s="4"/>
      <c r="F7" s="4"/>
      <c r="G7" s="4"/>
      <c r="H7" s="4"/>
      <c r="I7" s="4"/>
    </row>
    <row r="8" spans="1:9" ht="15.75" x14ac:dyDescent="0.25">
      <c r="A8" s="30" t="s">
        <v>78</v>
      </c>
      <c r="B8" s="4"/>
      <c r="C8" s="4"/>
      <c r="D8" s="4"/>
      <c r="E8" s="4"/>
      <c r="F8" s="4"/>
      <c r="G8" s="4"/>
      <c r="H8" s="4"/>
      <c r="I8" s="4"/>
    </row>
    <row r="9" spans="1:9" ht="21" customHeight="1" x14ac:dyDescent="0.25">
      <c r="A9" s="32" t="s">
        <v>79</v>
      </c>
      <c r="B9" s="4"/>
      <c r="C9" s="4"/>
      <c r="D9" s="4"/>
      <c r="E9" s="4"/>
      <c r="F9" s="4"/>
      <c r="G9" s="4"/>
      <c r="H9" s="4"/>
      <c r="I9" s="4"/>
    </row>
    <row r="10" spans="1:9" ht="15.75" customHeight="1" x14ac:dyDescent="0.3">
      <c r="A10" s="33"/>
      <c r="B10" s="4"/>
      <c r="C10" s="4"/>
      <c r="D10" s="4"/>
      <c r="E10" s="4"/>
      <c r="F10" s="4"/>
      <c r="G10" s="4"/>
      <c r="H10" s="4"/>
      <c r="I10" s="4"/>
    </row>
    <row r="11" spans="1:9" ht="15.75" customHeight="1" x14ac:dyDescent="0.2">
      <c r="B11" s="5" t="s">
        <v>4</v>
      </c>
      <c r="C11" s="6"/>
      <c r="D11" s="6"/>
      <c r="E11" s="6"/>
      <c r="F11" s="5"/>
      <c r="G11" s="5"/>
      <c r="H11" s="5"/>
      <c r="I11" s="4"/>
    </row>
    <row r="12" spans="1:9" ht="15.75" customHeight="1" x14ac:dyDescent="0.2">
      <c r="B12" s="5" t="s">
        <v>5</v>
      </c>
      <c r="C12" s="6"/>
      <c r="D12" s="6"/>
      <c r="E12" s="6"/>
      <c r="F12" s="5"/>
      <c r="G12" s="5"/>
      <c r="H12" s="5"/>
      <c r="I12" s="4"/>
    </row>
    <row r="13" spans="1:9" ht="15.75" customHeight="1" x14ac:dyDescent="0.2">
      <c r="B13" s="7"/>
      <c r="E13" s="8"/>
      <c r="F13" s="8"/>
      <c r="I13" s="4"/>
    </row>
    <row r="14" spans="1:9" ht="15.75" customHeight="1" x14ac:dyDescent="0.2">
      <c r="B14" s="7" t="s">
        <v>80</v>
      </c>
      <c r="E14" s="8"/>
      <c r="F14" s="9"/>
      <c r="H14" s="10"/>
      <c r="I14" s="4"/>
    </row>
    <row r="15" spans="1:9" ht="15.75" customHeight="1" x14ac:dyDescent="0.2">
      <c r="C15" s="34"/>
      <c r="E15" s="16"/>
      <c r="F15" s="9"/>
      <c r="H15" s="10"/>
      <c r="I15" s="4"/>
    </row>
    <row r="16" spans="1:9" ht="12.75" x14ac:dyDescent="0.2">
      <c r="D16" s="35" t="s">
        <v>81</v>
      </c>
      <c r="E16" s="35" t="s">
        <v>82</v>
      </c>
      <c r="F16" s="35" t="s">
        <v>83</v>
      </c>
      <c r="G16" s="35" t="s">
        <v>84</v>
      </c>
      <c r="H16" s="35" t="s">
        <v>85</v>
      </c>
      <c r="I16" s="4"/>
    </row>
    <row r="17" spans="2:9" ht="12.75" x14ac:dyDescent="0.2">
      <c r="B17" s="7" t="s">
        <v>12</v>
      </c>
      <c r="D17" s="12"/>
      <c r="E17" s="12"/>
      <c r="F17" s="12"/>
      <c r="G17" s="12"/>
      <c r="H17" s="12"/>
      <c r="I17" s="4"/>
    </row>
    <row r="18" spans="2:9" ht="15.75" customHeight="1" x14ac:dyDescent="0.2">
      <c r="B18" s="2" t="s">
        <v>13</v>
      </c>
      <c r="D18" s="36">
        <v>11223</v>
      </c>
      <c r="E18" s="36">
        <v>3279</v>
      </c>
      <c r="F18" s="36">
        <v>9308</v>
      </c>
      <c r="G18" s="36">
        <v>6386</v>
      </c>
      <c r="H18" s="36">
        <v>5966</v>
      </c>
      <c r="I18" s="4"/>
    </row>
    <row r="19" spans="2:9" ht="15.75" customHeight="1" x14ac:dyDescent="0.2">
      <c r="B19" s="2" t="s">
        <v>14</v>
      </c>
      <c r="D19" s="36">
        <v>6153</v>
      </c>
      <c r="E19" s="36">
        <v>6027</v>
      </c>
      <c r="F19" s="36">
        <v>6068</v>
      </c>
      <c r="G19" s="36">
        <v>5655</v>
      </c>
      <c r="H19" s="36">
        <v>5613</v>
      </c>
      <c r="I19" s="4"/>
    </row>
    <row r="20" spans="2:9" ht="15.75" customHeight="1" x14ac:dyDescent="0.2">
      <c r="B20" s="2" t="s">
        <v>15</v>
      </c>
      <c r="D20" s="36">
        <v>16933</v>
      </c>
      <c r="E20" s="36">
        <v>15612</v>
      </c>
      <c r="F20" s="36">
        <v>9563</v>
      </c>
      <c r="G20" s="36">
        <v>8105</v>
      </c>
      <c r="H20" s="36">
        <v>7940</v>
      </c>
      <c r="I20" s="4"/>
    </row>
    <row r="21" spans="2:9" ht="13.15" customHeight="1" x14ac:dyDescent="0.2">
      <c r="B21" s="2" t="s">
        <v>17</v>
      </c>
      <c r="D21" s="36">
        <v>966</v>
      </c>
      <c r="E21" s="36">
        <v>1046</v>
      </c>
      <c r="F21" s="36">
        <v>2341</v>
      </c>
      <c r="G21" s="36">
        <v>2837</v>
      </c>
      <c r="H21" s="36">
        <v>2449</v>
      </c>
      <c r="I21" s="4"/>
    </row>
    <row r="22" spans="2:9" ht="11.65" customHeight="1" x14ac:dyDescent="0.2">
      <c r="D22" s="36" t="s">
        <v>18</v>
      </c>
      <c r="E22" s="36" t="s">
        <v>18</v>
      </c>
      <c r="F22" s="36" t="s">
        <v>18</v>
      </c>
      <c r="G22" s="36" t="s">
        <v>18</v>
      </c>
      <c r="H22" s="37" t="s">
        <v>19</v>
      </c>
      <c r="I22" s="6"/>
    </row>
    <row r="23" spans="2:9" ht="11.65" customHeight="1" x14ac:dyDescent="0.2">
      <c r="B23" s="2" t="s">
        <v>20</v>
      </c>
      <c r="D23" s="36">
        <f>SUM(D18:D22)</f>
        <v>35275</v>
      </c>
      <c r="E23" s="36">
        <f>SUM(E18:E22)</f>
        <v>25964</v>
      </c>
      <c r="F23" s="36">
        <f>SUM(F18:F22)</f>
        <v>27280</v>
      </c>
      <c r="G23" s="36">
        <f>SUM(G18:G22)</f>
        <v>22983</v>
      </c>
      <c r="H23" s="36">
        <f>SUM(H18:H22)</f>
        <v>21968</v>
      </c>
      <c r="I23" s="6"/>
    </row>
    <row r="24" spans="2:9" ht="11.65" customHeight="1" x14ac:dyDescent="0.2">
      <c r="D24" s="36"/>
      <c r="E24" s="36"/>
      <c r="F24" s="36"/>
      <c r="G24" s="36"/>
      <c r="H24" s="36"/>
    </row>
    <row r="25" spans="2:9" ht="11.65" customHeight="1" x14ac:dyDescent="0.2">
      <c r="B25" s="2" t="s">
        <v>21</v>
      </c>
      <c r="D25" s="36">
        <v>21579</v>
      </c>
      <c r="E25" s="36">
        <v>21042</v>
      </c>
      <c r="F25" s="36">
        <v>20180</v>
      </c>
      <c r="G25" s="36">
        <v>19310</v>
      </c>
      <c r="H25" s="36">
        <v>19692</v>
      </c>
    </row>
    <row r="26" spans="2:9" ht="11.65" customHeight="1" x14ac:dyDescent="0.2">
      <c r="B26" s="2" t="s">
        <v>22</v>
      </c>
      <c r="D26" s="36">
        <v>12795</v>
      </c>
      <c r="E26" s="36">
        <v>12280</v>
      </c>
      <c r="F26" s="36">
        <v>11915</v>
      </c>
      <c r="G26" s="36">
        <v>11635</v>
      </c>
      <c r="H26" s="36">
        <v>11272</v>
      </c>
    </row>
    <row r="27" spans="2:9" ht="11.65" customHeight="1" x14ac:dyDescent="0.2">
      <c r="D27" s="36" t="s">
        <v>18</v>
      </c>
      <c r="E27" s="36" t="s">
        <v>18</v>
      </c>
      <c r="F27" s="36" t="s">
        <v>18</v>
      </c>
      <c r="G27" s="36" t="s">
        <v>18</v>
      </c>
      <c r="H27" s="37" t="s">
        <v>19</v>
      </c>
    </row>
    <row r="28" spans="2:9" ht="11.65" customHeight="1" x14ac:dyDescent="0.2">
      <c r="B28" s="2" t="s">
        <v>23</v>
      </c>
      <c r="D28" s="36">
        <f>D25-D26</f>
        <v>8784</v>
      </c>
      <c r="E28" s="36">
        <f>E25-E26</f>
        <v>8762</v>
      </c>
      <c r="F28" s="36">
        <f>F25-F26</f>
        <v>8265</v>
      </c>
      <c r="G28" s="36">
        <f>G25-G26</f>
        <v>7675</v>
      </c>
      <c r="H28" s="36">
        <f>H25-H26</f>
        <v>8420</v>
      </c>
    </row>
    <row r="29" spans="2:9" ht="11.65" customHeight="1" x14ac:dyDescent="0.2">
      <c r="B29" s="2" t="s">
        <v>86</v>
      </c>
      <c r="D29" s="36">
        <v>974</v>
      </c>
      <c r="E29" s="36">
        <v>942</v>
      </c>
      <c r="F29" s="36">
        <v>1085</v>
      </c>
      <c r="G29" s="36">
        <v>964</v>
      </c>
      <c r="H29" s="36">
        <v>84</v>
      </c>
      <c r="I29" s="12"/>
    </row>
    <row r="30" spans="2:9" ht="11.65" customHeight="1" x14ac:dyDescent="0.2">
      <c r="B30" s="2" t="s">
        <v>87</v>
      </c>
      <c r="D30" s="36">
        <v>5522</v>
      </c>
      <c r="E30" s="36">
        <v>6243</v>
      </c>
      <c r="F30" s="36">
        <v>9803</v>
      </c>
      <c r="G30" s="36">
        <v>11641</v>
      </c>
      <c r="H30" s="36">
        <v>12407</v>
      </c>
      <c r="I30" s="12"/>
    </row>
    <row r="31" spans="2:9" ht="11.65" customHeight="1" x14ac:dyDescent="0.2">
      <c r="B31" s="2" t="s">
        <v>88</v>
      </c>
      <c r="D31" s="36">
        <v>7196</v>
      </c>
      <c r="E31" s="36">
        <v>6332</v>
      </c>
      <c r="F31" s="36">
        <v>5174</v>
      </c>
      <c r="G31" s="36">
        <v>4745</v>
      </c>
      <c r="H31" s="36">
        <v>2799</v>
      </c>
    </row>
    <row r="32" spans="2:9" ht="11.65" customHeight="1" x14ac:dyDescent="0.2">
      <c r="B32" s="2" t="s">
        <v>89</v>
      </c>
      <c r="D32" s="36">
        <v>0</v>
      </c>
      <c r="E32" s="36">
        <v>0</v>
      </c>
      <c r="F32" s="36">
        <v>0</v>
      </c>
      <c r="G32" s="36">
        <v>0</v>
      </c>
      <c r="H32" s="36">
        <v>13251</v>
      </c>
    </row>
    <row r="33" spans="2:8" ht="11.65" customHeight="1" x14ac:dyDescent="0.2">
      <c r="B33" s="2" t="s">
        <v>25</v>
      </c>
      <c r="D33" s="36">
        <v>4302</v>
      </c>
      <c r="E33" s="36">
        <v>5536</v>
      </c>
      <c r="F33" s="36">
        <v>7379</v>
      </c>
      <c r="G33" s="36">
        <v>3786</v>
      </c>
      <c r="H33" s="36">
        <v>1129</v>
      </c>
    </row>
    <row r="34" spans="2:8" ht="11.65" customHeight="1" x14ac:dyDescent="0.2">
      <c r="D34" s="36" t="s">
        <v>18</v>
      </c>
      <c r="E34" s="36" t="s">
        <v>18</v>
      </c>
      <c r="F34" s="36" t="s">
        <v>18</v>
      </c>
      <c r="G34" s="36" t="s">
        <v>18</v>
      </c>
      <c r="H34" s="37" t="s">
        <v>19</v>
      </c>
    </row>
    <row r="35" spans="2:8" ht="11.65" customHeight="1" x14ac:dyDescent="0.2">
      <c r="B35" s="7" t="s">
        <v>26</v>
      </c>
      <c r="D35" s="36">
        <f>D23+SUM(D28:D33)</f>
        <v>62053</v>
      </c>
      <c r="E35" s="36">
        <f>E23+SUM(E28:E33)</f>
        <v>53779</v>
      </c>
      <c r="F35" s="36">
        <f>F23+SUM(F28:F33)</f>
        <v>58986</v>
      </c>
      <c r="G35" s="36">
        <f>G23+SUM(G28:G33)</f>
        <v>51794</v>
      </c>
      <c r="H35" s="36">
        <f>H23+SUM(H28:H33)</f>
        <v>60058</v>
      </c>
    </row>
    <row r="36" spans="2:8" ht="11.65" customHeight="1" x14ac:dyDescent="0.2">
      <c r="B36" s="7"/>
      <c r="D36" s="36"/>
      <c r="E36" s="36"/>
      <c r="F36" s="36"/>
      <c r="G36" s="36"/>
      <c r="H36" s="36"/>
    </row>
    <row r="37" spans="2:8" ht="11.65" customHeight="1" x14ac:dyDescent="0.2">
      <c r="B37" s="7" t="s">
        <v>27</v>
      </c>
      <c r="D37" s="36"/>
      <c r="E37" s="36"/>
      <c r="F37" s="36"/>
      <c r="G37" s="36"/>
      <c r="H37" s="36"/>
    </row>
    <row r="38" spans="2:8" ht="11.65" customHeight="1" x14ac:dyDescent="0.2">
      <c r="B38" s="2" t="s">
        <v>28</v>
      </c>
      <c r="D38" s="36">
        <v>707</v>
      </c>
      <c r="E38" s="36">
        <v>560</v>
      </c>
      <c r="F38" s="36">
        <v>762</v>
      </c>
      <c r="G38" s="36">
        <v>1381</v>
      </c>
      <c r="H38" s="36">
        <v>1189</v>
      </c>
    </row>
    <row r="39" spans="2:8" ht="11.65" customHeight="1" x14ac:dyDescent="0.2">
      <c r="B39" s="2" t="s">
        <v>29</v>
      </c>
      <c r="D39" s="36">
        <v>7096</v>
      </c>
      <c r="E39" s="36">
        <v>5871</v>
      </c>
      <c r="F39" s="36">
        <v>5714</v>
      </c>
      <c r="G39" s="36">
        <v>5643</v>
      </c>
      <c r="H39" s="36">
        <v>5124</v>
      </c>
    </row>
    <row r="40" spans="2:8" ht="11.65" customHeight="1" x14ac:dyDescent="0.2">
      <c r="B40" s="2" t="s">
        <v>30</v>
      </c>
      <c r="D40" s="36">
        <v>182</v>
      </c>
      <c r="E40" s="36">
        <v>41</v>
      </c>
      <c r="F40" s="36">
        <v>253</v>
      </c>
      <c r="G40" s="36">
        <v>670</v>
      </c>
      <c r="H40" s="36">
        <v>556</v>
      </c>
    </row>
    <row r="41" spans="2:8" ht="11.65" customHeight="1" x14ac:dyDescent="0.2">
      <c r="B41" s="2" t="s">
        <v>31</v>
      </c>
      <c r="D41" s="36">
        <v>12822</v>
      </c>
      <c r="E41" s="36">
        <v>6169</v>
      </c>
      <c r="F41" s="36">
        <v>6637</v>
      </c>
      <c r="G41" s="36">
        <v>6106</v>
      </c>
      <c r="H41" s="36">
        <v>6590</v>
      </c>
    </row>
    <row r="42" spans="2:8" ht="11.65" customHeight="1" x14ac:dyDescent="0.2">
      <c r="B42" s="2" t="s">
        <v>32</v>
      </c>
      <c r="D42" s="36">
        <v>12076</v>
      </c>
      <c r="E42" s="36">
        <v>18284</v>
      </c>
      <c r="F42" s="36">
        <v>18172</v>
      </c>
      <c r="G42" s="36">
        <v>15901</v>
      </c>
      <c r="H42" s="36">
        <v>14729</v>
      </c>
    </row>
    <row r="43" spans="2:8" ht="11.65" customHeight="1" x14ac:dyDescent="0.2">
      <c r="D43" s="36" t="s">
        <v>18</v>
      </c>
      <c r="E43" s="36" t="s">
        <v>18</v>
      </c>
      <c r="F43" s="36" t="s">
        <v>18</v>
      </c>
      <c r="G43" s="36" t="s">
        <v>18</v>
      </c>
      <c r="H43" s="37" t="s">
        <v>19</v>
      </c>
    </row>
    <row r="44" spans="2:8" ht="11.65" customHeight="1" x14ac:dyDescent="0.2">
      <c r="B44" s="2" t="s">
        <v>33</v>
      </c>
      <c r="D44" s="36">
        <f>SUM(D38:D43)</f>
        <v>32883</v>
      </c>
      <c r="E44" s="36">
        <f>SUM(E38:E43)</f>
        <v>30925</v>
      </c>
      <c r="F44" s="36">
        <f>SUM(F38:F43)</f>
        <v>31538</v>
      </c>
      <c r="G44" s="36">
        <f>SUM(G38:G43)</f>
        <v>29701</v>
      </c>
      <c r="H44" s="36">
        <f>SUM(H38:H43)</f>
        <v>28188</v>
      </c>
    </row>
    <row r="45" spans="2:8" ht="11.65" customHeight="1" x14ac:dyDescent="0.2">
      <c r="D45" s="36"/>
      <c r="E45" s="36"/>
      <c r="F45" s="36"/>
      <c r="G45" s="36"/>
      <c r="H45" s="36"/>
    </row>
    <row r="46" spans="2:8" ht="11.65" customHeight="1" x14ac:dyDescent="0.2">
      <c r="B46" s="2" t="s">
        <v>34</v>
      </c>
      <c r="D46" s="36">
        <v>12217</v>
      </c>
      <c r="E46" s="36">
        <v>6952</v>
      </c>
      <c r="F46" s="36">
        <v>7455</v>
      </c>
      <c r="G46" s="36">
        <v>8157</v>
      </c>
      <c r="H46" s="36">
        <v>9538</v>
      </c>
    </row>
    <row r="47" spans="2:8" ht="11.65" customHeight="1" x14ac:dyDescent="0.2">
      <c r="B47" s="2" t="s">
        <v>35</v>
      </c>
      <c r="D47" s="36">
        <v>0</v>
      </c>
      <c r="E47" s="36">
        <v>0</v>
      </c>
      <c r="F47" s="36">
        <v>1190</v>
      </c>
      <c r="G47" s="36">
        <v>0</v>
      </c>
      <c r="H47" s="36">
        <v>2067</v>
      </c>
    </row>
    <row r="48" spans="2:8" ht="11.65" customHeight="1" x14ac:dyDescent="0.2">
      <c r="B48" s="2" t="s">
        <v>90</v>
      </c>
      <c r="D48" s="36">
        <v>97</v>
      </c>
      <c r="E48" s="36"/>
      <c r="F48" s="36"/>
      <c r="G48" s="36"/>
      <c r="H48" s="36"/>
    </row>
    <row r="49" spans="2:14" ht="11.65" customHeight="1" x14ac:dyDescent="0.2">
      <c r="B49" s="2" t="s">
        <v>36</v>
      </c>
      <c r="D49" s="36">
        <v>14728</v>
      </c>
      <c r="E49" s="36">
        <v>17196</v>
      </c>
      <c r="F49" s="36">
        <v>9799</v>
      </c>
      <c r="G49" s="36">
        <v>9197</v>
      </c>
      <c r="H49" s="36">
        <v>9206</v>
      </c>
    </row>
    <row r="50" spans="2:14" ht="11.65" customHeight="1" x14ac:dyDescent="0.2">
      <c r="D50" s="36" t="s">
        <v>18</v>
      </c>
      <c r="E50" s="36" t="s">
        <v>18</v>
      </c>
      <c r="F50" s="36" t="s">
        <v>18</v>
      </c>
      <c r="G50" s="36" t="s">
        <v>18</v>
      </c>
      <c r="H50" s="37" t="s">
        <v>19</v>
      </c>
    </row>
    <row r="51" spans="2:14" ht="11.65" customHeight="1" x14ac:dyDescent="0.2">
      <c r="B51" s="7" t="s">
        <v>37</v>
      </c>
      <c r="D51" s="36">
        <f>D44+SUM(D46:D49)</f>
        <v>59925</v>
      </c>
      <c r="E51" s="36">
        <f>E44+SUM(E46:E49)</f>
        <v>55073</v>
      </c>
      <c r="F51" s="36">
        <f>F44+SUM(F46:F49)</f>
        <v>49982</v>
      </c>
      <c r="G51" s="36">
        <f>G44+SUM(G46:G49)</f>
        <v>47055</v>
      </c>
      <c r="H51" s="36">
        <f>H44+SUM(H46:H49)</f>
        <v>48999</v>
      </c>
    </row>
    <row r="52" spans="2:14" ht="11.65" customHeight="1" x14ac:dyDescent="0.2">
      <c r="D52" s="36"/>
      <c r="E52" s="36"/>
      <c r="F52" s="36"/>
      <c r="G52" s="36"/>
      <c r="H52" s="36"/>
    </row>
    <row r="53" spans="2:14" ht="11.65" customHeight="1" x14ac:dyDescent="0.2">
      <c r="B53" s="7" t="s">
        <v>38</v>
      </c>
      <c r="D53" s="36"/>
      <c r="E53" s="36"/>
      <c r="F53" s="36"/>
      <c r="G53" s="36"/>
      <c r="H53" s="36"/>
    </row>
    <row r="54" spans="2:14" ht="11.65" customHeight="1" x14ac:dyDescent="0.2">
      <c r="B54" s="2" t="s">
        <v>39</v>
      </c>
      <c r="D54" s="36">
        <v>5061</v>
      </c>
      <c r="E54" s="36">
        <v>5061</v>
      </c>
      <c r="F54" s="36">
        <v>5061</v>
      </c>
      <c r="G54" s="36">
        <v>5061</v>
      </c>
      <c r="H54" s="36">
        <v>5061</v>
      </c>
      <c r="I54" s="38"/>
      <c r="J54" s="38"/>
      <c r="K54" s="38"/>
      <c r="L54" s="38"/>
      <c r="M54" s="38"/>
      <c r="N54" s="38"/>
    </row>
    <row r="55" spans="2:14" ht="11.65" customHeight="1" x14ac:dyDescent="0.2">
      <c r="B55" s="2" t="s">
        <v>40</v>
      </c>
      <c r="D55" s="36">
        <v>3724</v>
      </c>
      <c r="E55" s="36">
        <v>3456</v>
      </c>
      <c r="F55" s="36">
        <v>4757</v>
      </c>
      <c r="G55" s="36">
        <v>4655</v>
      </c>
      <c r="H55" s="36">
        <v>4371</v>
      </c>
    </row>
    <row r="56" spans="2:14" ht="11.65" customHeight="1" x14ac:dyDescent="0.2">
      <c r="B56" s="2" t="s">
        <v>41</v>
      </c>
      <c r="D56" s="36">
        <v>10869</v>
      </c>
      <c r="E56" s="36">
        <v>9150</v>
      </c>
      <c r="F56" s="36">
        <v>16780</v>
      </c>
      <c r="G56" s="36">
        <v>10236</v>
      </c>
      <c r="H56" s="36">
        <v>15498</v>
      </c>
    </row>
    <row r="57" spans="2:14" ht="11.65" customHeight="1" x14ac:dyDescent="0.2">
      <c r="B57" s="2" t="s">
        <v>42</v>
      </c>
      <c r="D57" s="36">
        <v>17526</v>
      </c>
      <c r="E57" s="36">
        <v>18961</v>
      </c>
      <c r="F57" s="36">
        <v>17594</v>
      </c>
      <c r="G57" s="36">
        <v>15213</v>
      </c>
      <c r="H57" s="36">
        <v>13871</v>
      </c>
    </row>
    <row r="58" spans="2:14" ht="11.65" customHeight="1" x14ac:dyDescent="0.2">
      <c r="D58" s="36" t="s">
        <v>18</v>
      </c>
      <c r="E58" s="36" t="s">
        <v>18</v>
      </c>
      <c r="F58" s="36" t="s">
        <v>18</v>
      </c>
      <c r="G58" s="36" t="s">
        <v>18</v>
      </c>
      <c r="H58" s="37" t="s">
        <v>19</v>
      </c>
    </row>
    <row r="59" spans="2:14" ht="11.65" customHeight="1" x14ac:dyDescent="0.2">
      <c r="B59" s="7" t="s">
        <v>43</v>
      </c>
      <c r="D59" s="36">
        <f>SUM(D54:D56)-D57</f>
        <v>2128</v>
      </c>
      <c r="E59" s="36">
        <f>SUM(E54:E56)-E57</f>
        <v>-1294</v>
      </c>
      <c r="F59" s="36">
        <f>SUM(F54:F56)-F57</f>
        <v>9004</v>
      </c>
      <c r="G59" s="36">
        <f>SUM(G54:G56)-G57</f>
        <v>4739</v>
      </c>
      <c r="H59" s="36">
        <f>SUM(H54:H56)-H57</f>
        <v>11059</v>
      </c>
    </row>
    <row r="60" spans="2:14" ht="11.65" customHeight="1" x14ac:dyDescent="0.2">
      <c r="D60" s="36" t="s">
        <v>18</v>
      </c>
      <c r="E60" s="36" t="s">
        <v>18</v>
      </c>
      <c r="F60" s="36" t="s">
        <v>18</v>
      </c>
      <c r="G60" s="36" t="s">
        <v>18</v>
      </c>
      <c r="H60" s="37" t="s">
        <v>19</v>
      </c>
    </row>
    <row r="61" spans="2:14" ht="11.65" customHeight="1" x14ac:dyDescent="0.2">
      <c r="B61" s="7" t="s">
        <v>44</v>
      </c>
      <c r="D61" s="36">
        <f>D51+D59</f>
        <v>62053</v>
      </c>
      <c r="E61" s="36">
        <f>E51+E59</f>
        <v>53779</v>
      </c>
      <c r="F61" s="36">
        <f>F51+F59</f>
        <v>58986</v>
      </c>
      <c r="G61" s="36">
        <f>G51+G59</f>
        <v>51794</v>
      </c>
      <c r="H61" s="36">
        <f>H51+H59</f>
        <v>60058</v>
      </c>
    </row>
    <row r="62" spans="2:14" ht="11.65" customHeight="1" x14ac:dyDescent="0.2">
      <c r="B62" s="7"/>
      <c r="D62" s="13"/>
      <c r="E62" s="13"/>
      <c r="F62" s="13"/>
      <c r="G62" s="13"/>
      <c r="H62" s="13"/>
    </row>
    <row r="63" spans="2:14" ht="11.65" customHeight="1" x14ac:dyDescent="0.2">
      <c r="B63" s="2" t="s">
        <v>45</v>
      </c>
      <c r="D63" s="13">
        <v>726.29100000000005</v>
      </c>
      <c r="E63" s="13">
        <v>698.13800000000003</v>
      </c>
      <c r="F63" s="13">
        <v>736.68100000000004</v>
      </c>
      <c r="G63" s="13">
        <v>757.83600000000001</v>
      </c>
      <c r="H63" s="13">
        <v>760.577</v>
      </c>
    </row>
    <row r="65" spans="2:8" ht="11.65" customHeight="1" x14ac:dyDescent="0.2">
      <c r="B65" s="39" t="s">
        <v>46</v>
      </c>
      <c r="F65" s="8"/>
      <c r="G65" s="8"/>
      <c r="H65" s="8"/>
    </row>
    <row r="66" spans="2:8" ht="11.65" customHeight="1" x14ac:dyDescent="0.2">
      <c r="E66" s="16"/>
      <c r="F66" s="8"/>
      <c r="G66" s="8"/>
      <c r="H66" s="8"/>
    </row>
    <row r="67" spans="2:8" ht="11.65" customHeight="1" x14ac:dyDescent="0.2">
      <c r="C67" s="12"/>
      <c r="D67" s="35" t="s">
        <v>81</v>
      </c>
      <c r="E67" s="35" t="s">
        <v>82</v>
      </c>
      <c r="F67" s="35" t="s">
        <v>83</v>
      </c>
      <c r="G67" s="35" t="s">
        <v>84</v>
      </c>
      <c r="H67" s="35" t="s">
        <v>85</v>
      </c>
    </row>
    <row r="68" spans="2:8" ht="11.65" customHeight="1" x14ac:dyDescent="0.2">
      <c r="C68" s="12"/>
      <c r="D68" s="12"/>
      <c r="E68" s="12"/>
      <c r="F68" s="12"/>
      <c r="G68" s="12"/>
      <c r="H68" s="12"/>
    </row>
    <row r="69" spans="2:8" ht="11.65" customHeight="1" x14ac:dyDescent="0.2">
      <c r="B69" s="2" t="s">
        <v>48</v>
      </c>
      <c r="C69" s="12"/>
      <c r="D69" s="36">
        <v>68281</v>
      </c>
      <c r="E69" s="36">
        <v>60909</v>
      </c>
      <c r="F69" s="36">
        <v>66387</v>
      </c>
      <c r="G69" s="36">
        <v>61530</v>
      </c>
      <c r="H69" s="36">
        <v>54845</v>
      </c>
    </row>
    <row r="70" spans="2:8" ht="11.65" customHeight="1" x14ac:dyDescent="0.2">
      <c r="B70" s="2" t="s">
        <v>49</v>
      </c>
      <c r="C70" s="12"/>
      <c r="D70" s="36">
        <v>55092</v>
      </c>
      <c r="E70" s="36">
        <v>48950</v>
      </c>
      <c r="F70" s="36">
        <v>51977</v>
      </c>
      <c r="G70" s="36">
        <v>48926</v>
      </c>
      <c r="H70" s="36">
        <v>44757</v>
      </c>
    </row>
    <row r="71" spans="2:8" ht="11.65" customHeight="1" x14ac:dyDescent="0.2">
      <c r="C71" s="12"/>
      <c r="D71" s="36" t="s">
        <v>50</v>
      </c>
      <c r="E71" s="36" t="s">
        <v>18</v>
      </c>
      <c r="F71" s="36" t="s">
        <v>18</v>
      </c>
      <c r="G71" s="36" t="s">
        <v>18</v>
      </c>
      <c r="H71" s="37" t="s">
        <v>51</v>
      </c>
    </row>
    <row r="72" spans="2:8" ht="11.65" customHeight="1" x14ac:dyDescent="0.2">
      <c r="B72" s="2" t="s">
        <v>52</v>
      </c>
      <c r="C72" s="12"/>
      <c r="D72" s="36">
        <f>D69-D70</f>
        <v>13189</v>
      </c>
      <c r="E72" s="36">
        <f>E69-E70</f>
        <v>11959</v>
      </c>
      <c r="F72" s="36">
        <f>F69-F70</f>
        <v>14410</v>
      </c>
      <c r="G72" s="36">
        <f>G69-G70</f>
        <v>12604</v>
      </c>
      <c r="H72" s="36">
        <f>H69-H70</f>
        <v>10088</v>
      </c>
    </row>
    <row r="73" spans="2:8" ht="11.65" customHeight="1" x14ac:dyDescent="0.2">
      <c r="B73" s="2" t="s">
        <v>53</v>
      </c>
      <c r="C73" s="12"/>
      <c r="D73" s="36">
        <v>9870</v>
      </c>
      <c r="E73" s="36">
        <v>6852</v>
      </c>
      <c r="F73" s="36">
        <v>7381</v>
      </c>
      <c r="G73" s="36">
        <v>7428</v>
      </c>
      <c r="H73" s="36">
        <v>6433</v>
      </c>
    </row>
    <row r="74" spans="2:8" ht="11.65" customHeight="1" x14ac:dyDescent="0.2">
      <c r="C74" s="12"/>
      <c r="D74" s="36" t="s">
        <v>50</v>
      </c>
      <c r="E74" s="36" t="s">
        <v>18</v>
      </c>
      <c r="F74" s="36" t="s">
        <v>18</v>
      </c>
      <c r="G74" s="36" t="s">
        <v>18</v>
      </c>
      <c r="H74" s="37" t="s">
        <v>51</v>
      </c>
    </row>
    <row r="75" spans="2:8" ht="11.65" customHeight="1" x14ac:dyDescent="0.2">
      <c r="B75" s="2" t="s">
        <v>54</v>
      </c>
      <c r="C75" s="12"/>
      <c r="D75" s="36">
        <f>D72-D73</f>
        <v>3319</v>
      </c>
      <c r="E75" s="36">
        <f>E72-E73</f>
        <v>5107</v>
      </c>
      <c r="F75" s="36">
        <f>F72-F73</f>
        <v>7029</v>
      </c>
      <c r="G75" s="36">
        <f>G72-G73</f>
        <v>5176</v>
      </c>
      <c r="H75" s="36">
        <f>H72-H73</f>
        <v>3655</v>
      </c>
    </row>
    <row r="76" spans="2:8" ht="11.65" customHeight="1" x14ac:dyDescent="0.2">
      <c r="B76" s="2" t="s">
        <v>55</v>
      </c>
      <c r="C76" s="12"/>
      <c r="D76" s="36">
        <v>1273</v>
      </c>
      <c r="E76" s="36">
        <v>1179</v>
      </c>
      <c r="F76" s="36">
        <v>1130</v>
      </c>
      <c r="G76" s="36">
        <v>1158</v>
      </c>
      <c r="H76" s="36">
        <v>1092</v>
      </c>
    </row>
    <row r="77" spans="2:8" ht="11.65" customHeight="1" x14ac:dyDescent="0.2">
      <c r="C77" s="12"/>
      <c r="D77" s="36" t="s">
        <v>50</v>
      </c>
      <c r="E77" s="36" t="s">
        <v>18</v>
      </c>
      <c r="F77" s="36" t="s">
        <v>18</v>
      </c>
      <c r="G77" s="36" t="s">
        <v>18</v>
      </c>
      <c r="H77" s="37" t="s">
        <v>51</v>
      </c>
    </row>
    <row r="78" spans="2:8" ht="11.65" customHeight="1" x14ac:dyDescent="0.2">
      <c r="B78" s="2" t="s">
        <v>56</v>
      </c>
      <c r="C78" s="12"/>
      <c r="D78" s="36">
        <f>D75-D76</f>
        <v>2046</v>
      </c>
      <c r="E78" s="36">
        <f>E75-E76</f>
        <v>3928</v>
      </c>
      <c r="F78" s="36">
        <f>F75-F76</f>
        <v>5899</v>
      </c>
      <c r="G78" s="36">
        <f>G75-G76</f>
        <v>4018</v>
      </c>
      <c r="H78" s="36">
        <f>H75-H76</f>
        <v>2563</v>
      </c>
    </row>
    <row r="79" spans="2:8" ht="11.65" customHeight="1" x14ac:dyDescent="0.2">
      <c r="C79" s="12"/>
      <c r="D79" s="36"/>
      <c r="E79" s="36"/>
      <c r="F79" s="36"/>
      <c r="G79" s="36"/>
      <c r="H79" s="36"/>
    </row>
    <row r="80" spans="2:8" ht="11.65" customHeight="1" x14ac:dyDescent="0.2">
      <c r="B80" s="2" t="s">
        <v>57</v>
      </c>
      <c r="C80" s="12"/>
      <c r="D80" s="36">
        <v>604</v>
      </c>
      <c r="E80" s="36">
        <v>524</v>
      </c>
      <c r="F80" s="36">
        <v>608</v>
      </c>
      <c r="G80" s="36">
        <v>657</v>
      </c>
      <c r="H80" s="36">
        <v>713</v>
      </c>
    </row>
    <row r="81" spans="1:9" ht="11.65" customHeight="1" x14ac:dyDescent="0.2">
      <c r="B81" s="2" t="s">
        <v>58</v>
      </c>
      <c r="C81" s="12"/>
      <c r="D81" s="36">
        <v>289</v>
      </c>
      <c r="E81" s="36">
        <v>591</v>
      </c>
      <c r="F81" s="36">
        <v>827</v>
      </c>
      <c r="G81" s="36">
        <v>709</v>
      </c>
      <c r="H81" s="36">
        <v>391</v>
      </c>
    </row>
    <row r="82" spans="1:9" ht="11.65" customHeight="1" x14ac:dyDescent="0.2">
      <c r="B82" s="2" t="s">
        <v>59</v>
      </c>
      <c r="C82" s="12"/>
      <c r="D82" s="36"/>
      <c r="E82" s="36"/>
      <c r="F82" s="36"/>
      <c r="G82" s="36">
        <v>-876</v>
      </c>
      <c r="H82" s="36">
        <v>578</v>
      </c>
    </row>
    <row r="83" spans="1:9" ht="11.65" customHeight="1" x14ac:dyDescent="0.2">
      <c r="C83" s="12"/>
      <c r="D83" s="36" t="s">
        <v>50</v>
      </c>
      <c r="E83" s="36" t="s">
        <v>18</v>
      </c>
      <c r="F83" s="36" t="s">
        <v>18</v>
      </c>
      <c r="G83" s="36" t="s">
        <v>18</v>
      </c>
      <c r="H83" s="37" t="s">
        <v>51</v>
      </c>
    </row>
    <row r="84" spans="1:9" ht="11.65" customHeight="1" x14ac:dyDescent="0.2">
      <c r="B84" s="2" t="s">
        <v>60</v>
      </c>
      <c r="C84" s="12"/>
      <c r="D84" s="36">
        <f>D78-D80+D81+D82</f>
        <v>1731</v>
      </c>
      <c r="E84" s="36">
        <f>E78-E80+E81+E82</f>
        <v>3995</v>
      </c>
      <c r="F84" s="36">
        <f>F78-F80+F81+F82</f>
        <v>6118</v>
      </c>
      <c r="G84" s="36">
        <f>G78-G80+G81+G82</f>
        <v>3194</v>
      </c>
      <c r="H84" s="36">
        <f>H78-H80+H81+H82</f>
        <v>2819</v>
      </c>
    </row>
    <row r="85" spans="1:9" ht="11.65" customHeight="1" x14ac:dyDescent="0.2">
      <c r="B85" s="2" t="s">
        <v>61</v>
      </c>
      <c r="C85" s="12"/>
      <c r="D85" s="36">
        <v>396</v>
      </c>
      <c r="E85" s="36">
        <v>1341</v>
      </c>
      <c r="F85" s="36">
        <v>2060</v>
      </c>
      <c r="G85" s="36">
        <v>988</v>
      </c>
      <c r="H85" s="36">
        <v>257</v>
      </c>
    </row>
    <row r="86" spans="1:9" ht="11.65" customHeight="1" x14ac:dyDescent="0.2">
      <c r="C86" s="12"/>
      <c r="D86" s="36" t="s">
        <v>50</v>
      </c>
      <c r="E86" s="36" t="s">
        <v>18</v>
      </c>
      <c r="F86" s="36" t="s">
        <v>18</v>
      </c>
      <c r="G86" s="36" t="s">
        <v>18</v>
      </c>
      <c r="H86" s="37" t="s">
        <v>51</v>
      </c>
    </row>
    <row r="87" spans="1:9" ht="11.65" customHeight="1" x14ac:dyDescent="0.2">
      <c r="B87" s="2" t="s">
        <v>62</v>
      </c>
      <c r="C87" s="12"/>
      <c r="D87" s="36"/>
      <c r="E87" s="36"/>
      <c r="F87" s="36"/>
      <c r="G87" s="36"/>
      <c r="H87" s="36"/>
    </row>
    <row r="88" spans="1:9" ht="11.65" customHeight="1" x14ac:dyDescent="0.2">
      <c r="B88" s="2" t="s">
        <v>63</v>
      </c>
      <c r="C88" s="12"/>
      <c r="D88" s="36">
        <f>D84-D85</f>
        <v>1335</v>
      </c>
      <c r="E88" s="36">
        <f>E84-E85</f>
        <v>2654</v>
      </c>
      <c r="F88" s="36">
        <f>F84-F85</f>
        <v>4058</v>
      </c>
      <c r="G88" s="36">
        <f>G84-G85</f>
        <v>2206</v>
      </c>
      <c r="H88" s="36">
        <f>H84-H85</f>
        <v>2562</v>
      </c>
    </row>
    <row r="89" spans="1:9" ht="11.65" customHeight="1" x14ac:dyDescent="0.2">
      <c r="B89" s="2" t="s">
        <v>91</v>
      </c>
      <c r="C89" s="12"/>
      <c r="D89" s="36">
        <v>-23</v>
      </c>
      <c r="E89" s="36">
        <v>18</v>
      </c>
      <c r="F89" s="36">
        <v>16</v>
      </c>
      <c r="G89" s="36">
        <v>9</v>
      </c>
      <c r="H89" s="36">
        <v>-7</v>
      </c>
    </row>
    <row r="90" spans="1:9" ht="11.65" customHeight="1" x14ac:dyDescent="0.2">
      <c r="C90" s="12"/>
      <c r="D90" s="36" t="s">
        <v>50</v>
      </c>
      <c r="E90" s="36" t="s">
        <v>18</v>
      </c>
      <c r="F90" s="36" t="s">
        <v>18</v>
      </c>
      <c r="G90" s="36" t="s">
        <v>18</v>
      </c>
      <c r="H90" s="37" t="s">
        <v>51</v>
      </c>
    </row>
    <row r="91" spans="1:9" ht="11.65" customHeight="1" x14ac:dyDescent="0.2">
      <c r="B91" s="2" t="s">
        <v>65</v>
      </c>
      <c r="C91" s="12"/>
      <c r="D91" s="36">
        <f>D88+D89</f>
        <v>1312</v>
      </c>
      <c r="E91" s="36">
        <f>E88+E89</f>
        <v>2672</v>
      </c>
      <c r="F91" s="36">
        <f>F88+F89</f>
        <v>4074</v>
      </c>
      <c r="G91" s="36">
        <f>G88+G89</f>
        <v>2215</v>
      </c>
      <c r="H91" s="36">
        <f>H88+H89</f>
        <v>2555</v>
      </c>
    </row>
    <row r="93" spans="1:9" ht="15" x14ac:dyDescent="0.2">
      <c r="A93" s="30"/>
      <c r="B93" s="4"/>
      <c r="C93" s="40"/>
      <c r="D93" s="41"/>
      <c r="E93" s="41"/>
      <c r="F93" s="41"/>
      <c r="G93" s="41"/>
      <c r="H93" s="41"/>
      <c r="I93" s="40"/>
    </row>
    <row r="94" spans="1:9" ht="15" x14ac:dyDescent="0.2">
      <c r="A94" s="30"/>
      <c r="B94" s="4"/>
      <c r="C94" s="40"/>
      <c r="D94" s="41"/>
      <c r="E94" s="41"/>
      <c r="F94" s="41"/>
      <c r="G94" s="41"/>
      <c r="H94" s="41"/>
      <c r="I94" s="40"/>
    </row>
    <row r="95" spans="1:9" ht="15" x14ac:dyDescent="0.2">
      <c r="A95" s="30"/>
      <c r="B95" s="4"/>
      <c r="C95" s="42"/>
      <c r="D95" s="43"/>
      <c r="E95" s="41"/>
      <c r="F95" s="41"/>
      <c r="G95" s="41"/>
      <c r="H95" s="41"/>
      <c r="I95" s="40"/>
    </row>
    <row r="96" spans="1:9" ht="15" x14ac:dyDescent="0.2">
      <c r="A96" s="42"/>
      <c r="B96" s="42"/>
      <c r="C96" s="42"/>
      <c r="D96" s="42"/>
      <c r="E96" s="42"/>
      <c r="F96" s="42"/>
      <c r="G96" s="42"/>
      <c r="H96" s="42"/>
      <c r="I96" s="40"/>
    </row>
    <row r="97" spans="1:9" ht="15" x14ac:dyDescent="0.2">
      <c r="A97" s="30"/>
      <c r="B97" s="44"/>
      <c r="C97" s="35"/>
      <c r="D97" s="45"/>
      <c r="E97" s="45"/>
      <c r="F97" s="45"/>
      <c r="G97" s="45"/>
      <c r="H97" s="45"/>
      <c r="I97" s="40"/>
    </row>
    <row r="98" spans="1:9" ht="15" x14ac:dyDescent="0.2">
      <c r="A98" s="30"/>
      <c r="B98" s="42"/>
      <c r="C98" s="46"/>
      <c r="D98" s="47"/>
      <c r="E98" s="47"/>
      <c r="F98" s="47"/>
      <c r="G98" s="47"/>
      <c r="H98" s="47"/>
      <c r="I98" s="40"/>
    </row>
    <row r="99" spans="1:9" ht="15" x14ac:dyDescent="0.2">
      <c r="A99" s="48"/>
      <c r="B99" s="42"/>
      <c r="C99" s="41"/>
      <c r="D99" s="41"/>
      <c r="E99" s="41"/>
      <c r="F99" s="41"/>
      <c r="G99" s="41"/>
      <c r="H99" s="42"/>
      <c r="I99" s="40"/>
    </row>
    <row r="100" spans="1:9" ht="15" x14ac:dyDescent="0.2">
      <c r="A100" s="48"/>
      <c r="B100" s="42"/>
      <c r="C100" s="41"/>
      <c r="D100" s="41"/>
      <c r="E100" s="41"/>
      <c r="F100" s="41"/>
      <c r="G100" s="49"/>
      <c r="H100" s="42"/>
      <c r="I100" s="40"/>
    </row>
    <row r="101" spans="1:9" ht="15" x14ac:dyDescent="0.2">
      <c r="A101" s="48"/>
      <c r="B101" s="50"/>
      <c r="C101" s="42"/>
      <c r="D101" s="42"/>
      <c r="E101" s="42"/>
      <c r="F101" s="42"/>
      <c r="G101" s="42"/>
      <c r="H101" s="42"/>
      <c r="I101" s="40"/>
    </row>
    <row r="102" spans="1:9" ht="15" x14ac:dyDescent="0.2">
      <c r="A102" s="42"/>
      <c r="B102" s="50"/>
      <c r="C102" s="42"/>
      <c r="D102" s="42"/>
      <c r="E102" s="42"/>
      <c r="F102" s="42"/>
      <c r="G102" s="42"/>
      <c r="H102" s="42"/>
      <c r="I102" s="40"/>
    </row>
    <row r="103" spans="1:9" ht="15" x14ac:dyDescent="0.2">
      <c r="A103" s="42"/>
      <c r="B103" s="42"/>
      <c r="C103" s="51"/>
      <c r="D103" s="51"/>
      <c r="E103" s="51"/>
      <c r="F103" s="51"/>
      <c r="G103" s="51"/>
      <c r="H103" s="42"/>
      <c r="I103" s="40"/>
    </row>
    <row r="104" spans="1:9" ht="15" x14ac:dyDescent="0.2">
      <c r="A104" s="42"/>
      <c r="B104" s="42"/>
      <c r="C104" s="51"/>
      <c r="D104" s="51"/>
      <c r="E104" s="51"/>
      <c r="F104" s="51"/>
      <c r="G104" s="52"/>
      <c r="H104" s="42"/>
      <c r="I104" s="40"/>
    </row>
    <row r="105" spans="1:9" ht="15" x14ac:dyDescent="0.2">
      <c r="A105" s="42"/>
      <c r="B105" s="42"/>
      <c r="C105" s="42"/>
      <c r="D105" s="42"/>
      <c r="E105" s="42"/>
      <c r="F105" s="42"/>
      <c r="G105" s="42"/>
      <c r="H105" s="42"/>
      <c r="I105" s="40"/>
    </row>
    <row r="106" spans="1:9" ht="15" x14ac:dyDescent="0.2">
      <c r="A106" s="42"/>
      <c r="B106" s="42"/>
      <c r="C106" s="42"/>
      <c r="D106" s="42"/>
      <c r="E106" s="42"/>
      <c r="F106" s="42"/>
      <c r="G106" s="42"/>
      <c r="H106" s="42"/>
      <c r="I106" s="40"/>
    </row>
    <row r="107" spans="1:9" ht="15" x14ac:dyDescent="0.2">
      <c r="A107" s="42"/>
      <c r="B107" s="42"/>
      <c r="C107" s="42"/>
      <c r="D107" s="42"/>
      <c r="E107" s="42"/>
      <c r="F107" s="42"/>
      <c r="G107" s="42"/>
      <c r="H107" s="42"/>
      <c r="I107" s="40"/>
    </row>
    <row r="108" spans="1:9" ht="15" x14ac:dyDescent="0.2">
      <c r="A108" s="42"/>
      <c r="B108" s="42"/>
      <c r="C108" s="42"/>
      <c r="D108" s="42"/>
      <c r="E108" s="42"/>
      <c r="F108" s="42"/>
      <c r="G108" s="42"/>
      <c r="H108" s="42"/>
      <c r="I108" s="40"/>
    </row>
    <row r="109" spans="1:9" ht="15" x14ac:dyDescent="0.2">
      <c r="A109" s="42"/>
      <c r="B109" s="42"/>
      <c r="C109" s="42"/>
      <c r="D109" s="42"/>
      <c r="E109" s="42"/>
      <c r="F109" s="42"/>
      <c r="G109" s="42"/>
      <c r="H109" s="42"/>
      <c r="I109" s="40"/>
    </row>
    <row r="110" spans="1:9" ht="19.5" customHeight="1" x14ac:dyDescent="0.2">
      <c r="A110" s="48"/>
      <c r="B110" s="50"/>
      <c r="C110" s="42"/>
      <c r="D110" s="42"/>
      <c r="E110" s="42"/>
      <c r="F110" s="42"/>
      <c r="G110" s="42"/>
      <c r="H110" s="42"/>
      <c r="I110" s="40"/>
    </row>
    <row r="111" spans="1:9" ht="15" x14ac:dyDescent="0.2">
      <c r="A111" s="42"/>
      <c r="B111" s="42"/>
      <c r="C111" s="42"/>
      <c r="D111" s="42"/>
      <c r="E111" s="42"/>
      <c r="F111" s="42"/>
      <c r="G111" s="42"/>
      <c r="H111" s="42"/>
      <c r="I111" s="40"/>
    </row>
    <row r="112" spans="1:9" ht="15" x14ac:dyDescent="0.2">
      <c r="A112" s="42"/>
      <c r="B112" s="42"/>
      <c r="C112" s="42"/>
      <c r="D112" s="42"/>
      <c r="E112" s="42"/>
      <c r="F112" s="42"/>
      <c r="G112" s="42"/>
      <c r="H112" s="42"/>
      <c r="I112" s="40"/>
    </row>
    <row r="113" spans="1:9" ht="15" x14ac:dyDescent="0.2">
      <c r="A113" s="42"/>
      <c r="B113" s="42"/>
      <c r="C113" s="42"/>
      <c r="D113" s="42"/>
      <c r="E113" s="42"/>
      <c r="F113" s="42"/>
      <c r="G113" s="42"/>
      <c r="H113" s="42"/>
      <c r="I113" s="40"/>
    </row>
    <row r="114" spans="1:9" ht="15" x14ac:dyDescent="0.2">
      <c r="A114" s="42"/>
      <c r="B114" s="42"/>
      <c r="C114" s="42"/>
      <c r="D114" s="42"/>
      <c r="E114" s="42"/>
      <c r="F114" s="42"/>
      <c r="G114" s="42"/>
      <c r="H114" s="42"/>
      <c r="I114" s="40"/>
    </row>
    <row r="115" spans="1:9" ht="15" x14ac:dyDescent="0.2">
      <c r="A115" s="42"/>
      <c r="B115" s="42"/>
      <c r="C115" s="42"/>
      <c r="D115" s="42"/>
      <c r="E115" s="42"/>
      <c r="F115" s="42"/>
      <c r="G115" s="42"/>
      <c r="H115" s="42"/>
      <c r="I115" s="40"/>
    </row>
    <row r="116" spans="1:9" ht="15" x14ac:dyDescent="0.2">
      <c r="A116" s="42"/>
      <c r="B116" s="42"/>
      <c r="C116" s="42"/>
      <c r="D116" s="42"/>
      <c r="E116" s="42"/>
      <c r="F116" s="42"/>
      <c r="G116" s="42"/>
      <c r="H116" s="42"/>
      <c r="I116" s="40"/>
    </row>
    <row r="117" spans="1:9" ht="11.6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0"/>
    </row>
  </sheetData>
  <pageMargins left="0.25" right="0.25" top="0" bottom="0" header="0" footer="0"/>
  <pageSetup scale="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2.13</vt:lpstr>
      <vt:lpstr>2.14</vt:lpstr>
      <vt:lpstr>'2.13'!Print_Area</vt:lpstr>
      <vt:lpstr>'2.14'!Print_Area</vt:lpstr>
    </vt:vector>
  </TitlesOfParts>
  <Company>The McGraw-Hill Companies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Bathurst, Noelle</dc:creator>
  <cp:lastModifiedBy>Bathurst, Noelle</cp:lastModifiedBy>
  <dcterms:created xsi:type="dcterms:W3CDTF">2014-12-11T14:51:44Z</dcterms:created>
  <dcterms:modified xsi:type="dcterms:W3CDTF">2014-12-11T14:51:51Z</dcterms:modified>
</cp:coreProperties>
</file>